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r-ac-srvdc01\secretariat\Divers\Nadine\SITE INTERNET\FINANCES - documents budgétaires\"/>
    </mc:Choice>
  </mc:AlternateContent>
  <bookViews>
    <workbookView xWindow="0" yWindow="0" windowWidth="21570" windowHeight="8145" tabRatio="851" firstSheet="1" activeTab="1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calcPr calcId="181029"/>
  <webPublishObjects count="1">
    <webPublishObject id="23250" divId="synthèse analytique brouillon au 27 07 06_23250" destinationFile="D:\documents professionnels\cabinet Courard\synthese analytique\synthèse analytique web.htm"/>
  </webPublishObjects>
</workbook>
</file>

<file path=xl/calcChain.xml><?xml version="1.0" encoding="utf-8"?>
<calcChain xmlns="http://schemas.openxmlformats.org/spreadsheetml/2006/main">
  <c r="G1" i="25" l="1"/>
  <c r="J3" i="25"/>
  <c r="J1" i="25"/>
  <c r="G1" i="31"/>
  <c r="J3" i="31"/>
  <c r="J1" i="31"/>
  <c r="G1" i="32"/>
  <c r="G1" i="33"/>
  <c r="J3" i="32"/>
  <c r="J1" i="32"/>
  <c r="J3" i="33"/>
  <c r="J1" i="33"/>
  <c r="R2" i="13"/>
  <c r="R2" i="27" s="1"/>
  <c r="R2" i="26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 s="1"/>
  <c r="N26" i="29"/>
  <c r="N29" i="29" s="1"/>
  <c r="K26" i="29"/>
  <c r="K29" i="29" s="1"/>
  <c r="H26" i="29"/>
  <c r="T15" i="29"/>
  <c r="T18" i="29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23"/>
  <c r="D1" i="23"/>
  <c r="J1" i="23"/>
  <c r="P1" i="23"/>
  <c r="R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R2" i="29"/>
  <c r="T9" i="29" s="1"/>
  <c r="Q9" i="29" s="1"/>
  <c r="N9" i="29" s="1"/>
  <c r="K9" i="29" s="1"/>
  <c r="H9" i="29" s="1"/>
  <c r="T9" i="23" l="1"/>
  <c r="Q9" i="23"/>
  <c r="N9" i="23"/>
  <c r="H9" i="23"/>
  <c r="K10" i="23"/>
  <c r="N10" i="23"/>
  <c r="Q10" i="23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</calcChain>
</file>

<file path=xl/sharedStrings.xml><?xml version="1.0" encoding="utf-8"?>
<sst xmlns="http://schemas.openxmlformats.org/spreadsheetml/2006/main" count="199" uniqueCount="103">
  <si>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</si>
  <si>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</si>
  <si>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</si>
  <si>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</si>
  <si>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</si>
  <si>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</si>
  <si>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</si>
  <si>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</si>
  <si>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</si>
  <si>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</si>
  <si>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</si>
  <si>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</si>
  <si>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</si>
  <si>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</si>
  <si>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</si>
  <si>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</si>
  <si>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</si>
  <si>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</si>
  <si>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</si>
  <si>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</si>
  <si>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</si>
  <si>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</si>
  <si>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</si>
  <si>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</si>
  <si>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</si>
  <si>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</si>
  <si>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</si>
  <si>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</si>
  <si>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</si>
  <si>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</si>
  <si>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</si>
  <si>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</si>
  <si>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</si>
  <si>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</si>
  <si>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</si>
  <si>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</si>
  <si>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</si>
  <si>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</si>
  <si>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</si>
  <si>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</si>
  <si>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</si>
  <si>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</si>
  <si>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</si>
  <si>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</si>
  <si>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</si>
  <si>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</si>
  <si>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</si>
  <si>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</si>
  <si>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</si>
  <si>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</si>
  <si>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</si>
  <si>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</si>
  <si>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</si>
  <si>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</si>
  <si>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</si>
  <si>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</si>
  <si>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</si>
  <si>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</si>
  <si>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</si>
  <si>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</si>
  <si>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</si>
  <si>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</si>
  <si>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</si>
  <si>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</si>
  <si>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</si>
  <si>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</si>
  <si>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</si>
  <si>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</si>
  <si>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</si>
  <si>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</si>
  <si>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</si>
  <si>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</si>
  <si>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</si>
  <si>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</si>
  <si>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</si>
  <si>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</si>
  <si>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</si>
  <si>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</si>
  <si>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</si>
  <si>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</si>
  <si>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</t>
  </si>
  <si>
    <t>LA ROCHE EN ARDENNE</t>
  </si>
  <si>
    <t>Place du Marché 1</t>
  </si>
  <si>
    <t>6980 LA ROCHE EN ARDENNE</t>
  </si>
  <si>
    <t>www.laroche.be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</si>
  <si>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</si>
  <si>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</si>
  <si>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</si>
  <si>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</si>
  <si>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31/01/2024</t>
  </si>
  <si>
    <t>11/03/2024</t>
  </si>
  <si>
    <t>Budget</t>
  </si>
  <si>
    <t>Carine DEVUYST</t>
  </si>
  <si>
    <t>084 245 066</t>
  </si>
  <si>
    <t>084 411890</t>
  </si>
  <si>
    <t>college.echevinal@la-roche-en-ardenne.be</t>
  </si>
  <si>
    <t>Christine MAQUET</t>
  </si>
  <si>
    <t>084 245 057</t>
  </si>
  <si>
    <t>christine.maquet@laroche.be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</si>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</sst>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#,##0.00_ ;\-#,##0.00\ "/>
    <numFmt numFmtId="166" formatCode="#,##0_ ;\-#,##0\ 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12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3" fillId="0" borderId="0" xfId="0" applyFont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2" fillId="11" borderId="14" xfId="0" applyFont="1" applyFill="1" applyBorder="1" applyAlignment="1">
      <alignment horizontal="right"/>
    </xf>
    <xf numFmtId="0" fontId="2" fillId="7" borderId="15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5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6" fontId="13" fillId="0" borderId="0" xfId="5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7" fillId="0" borderId="0" xfId="0" applyFont="1"/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49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7" fillId="0" borderId="28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/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166" fontId="13" fillId="6" borderId="17" xfId="5" applyNumberFormat="1" applyFont="1" applyFill="1" applyBorder="1" applyAlignment="1">
      <alignment horizontal="center" vertical="center"/>
    </xf>
    <xf numFmtId="166" fontId="13" fillId="6" borderId="18" xfId="5" applyNumberFormat="1" applyFont="1" applyFill="1" applyBorder="1" applyAlignment="1">
      <alignment horizontal="center" vertical="center"/>
    </xf>
    <xf numFmtId="166" fontId="13" fillId="6" borderId="19" xfId="5" applyNumberFormat="1" applyFont="1" applyFill="1" applyBorder="1" applyAlignment="1">
      <alignment horizontal="center" vertical="center"/>
    </xf>
    <xf numFmtId="166" fontId="13" fillId="14" borderId="17" xfId="5" applyNumberFormat="1" applyFont="1" applyFill="1" applyBorder="1" applyAlignment="1">
      <alignment horizontal="center" vertical="center"/>
    </xf>
    <xf numFmtId="166" fontId="13" fillId="14" borderId="18" xfId="5" applyNumberFormat="1" applyFont="1" applyFill="1" applyBorder="1" applyAlignment="1">
      <alignment horizontal="center" vertical="center"/>
    </xf>
    <xf numFmtId="166" fontId="13" fillId="14" borderId="19" xfId="5" applyNumberFormat="1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0" fillId="16" borderId="5" xfId="0" applyFill="1" applyBorder="1"/>
    <xf numFmtId="0" fontId="13" fillId="13" borderId="14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left" vertical="center"/>
    </xf>
    <xf numFmtId="0" fontId="13" fillId="15" borderId="18" xfId="0" applyFont="1" applyFill="1" applyBorder="1" applyAlignment="1">
      <alignment horizontal="left" vertical="center"/>
    </xf>
    <xf numFmtId="0" fontId="13" fillId="15" borderId="19" xfId="0" applyFont="1" applyFill="1" applyBorder="1" applyAlignment="1">
      <alignment horizontal="left" vertical="center"/>
    </xf>
    <xf numFmtId="0" fontId="14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164" fontId="11" fillId="2" borderId="21" xfId="5" applyNumberFormat="1" applyFont="1" applyFill="1" applyBorder="1" applyAlignment="1">
      <alignment vertical="center"/>
    </xf>
    <xf numFmtId="164" fontId="11" fillId="2" borderId="22" xfId="5" applyNumberFormat="1" applyFont="1" applyFill="1" applyBorder="1" applyAlignment="1">
      <alignment vertical="center"/>
    </xf>
    <xf numFmtId="0" fontId="13" fillId="19" borderId="17" xfId="0" applyFont="1" applyFill="1" applyBorder="1" applyAlignment="1">
      <alignment horizontal="left" vertical="center"/>
    </xf>
    <xf numFmtId="0" fontId="13" fillId="19" borderId="18" xfId="0" applyFont="1" applyFill="1" applyBorder="1" applyAlignment="1">
      <alignment horizontal="left" vertical="center"/>
    </xf>
    <xf numFmtId="0" fontId="13" fillId="19" borderId="19" xfId="0" applyFont="1" applyFill="1" applyBorder="1" applyAlignment="1">
      <alignment horizontal="left" vertical="center"/>
    </xf>
    <xf numFmtId="164" fontId="11" fillId="19" borderId="17" xfId="5" applyNumberFormat="1" applyFont="1" applyFill="1" applyBorder="1" applyAlignment="1">
      <alignment vertical="center"/>
    </xf>
    <xf numFmtId="164" fontId="11" fillId="19" borderId="18" xfId="5" applyNumberFormat="1" applyFont="1" applyFill="1" applyBorder="1" applyAlignment="1">
      <alignment vertical="center"/>
    </xf>
    <xf numFmtId="164" fontId="11" fillId="19" borderId="19" xfId="5" applyNumberFormat="1" applyFont="1" applyFill="1" applyBorder="1" applyAlignment="1">
      <alignment vertical="center"/>
    </xf>
    <xf numFmtId="164" fontId="11" fillId="15" borderId="17" xfId="5" applyNumberFormat="1" applyFont="1" applyFill="1" applyBorder="1" applyAlignment="1">
      <alignment vertical="center"/>
    </xf>
    <xf numFmtId="164" fontId="11" fillId="15" borderId="18" xfId="5" applyNumberFormat="1" applyFont="1" applyFill="1" applyBorder="1" applyAlignment="1">
      <alignment vertical="center"/>
    </xf>
    <xf numFmtId="164" fontId="11" fillId="15" borderId="19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164" fontId="11" fillId="2" borderId="23" xfId="5" applyNumberFormat="1" applyFont="1" applyFill="1" applyBorder="1" applyAlignment="1">
      <alignment vertical="center"/>
    </xf>
    <xf numFmtId="164" fontId="11" fillId="2" borderId="13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164" fontId="11" fillId="2" borderId="0" xfId="5" applyNumberFormat="1" applyFont="1" applyFill="1" applyBorder="1" applyAlignment="1">
      <alignment vertical="center"/>
    </xf>
    <xf numFmtId="164" fontId="11" fillId="2" borderId="3" xfId="5" applyNumberFormat="1" applyFont="1" applyFill="1" applyBorder="1" applyAlignment="1">
      <alignment vertical="center"/>
    </xf>
    <xf numFmtId="4" fontId="11" fillId="2" borderId="10" xfId="5" applyNumberFormat="1" applyFont="1" applyFill="1" applyBorder="1" applyAlignment="1">
      <alignment vertical="center"/>
    </xf>
    <xf numFmtId="164" fontId="11" fillId="2" borderId="9" xfId="5" applyNumberFormat="1" applyFont="1" applyFill="1" applyBorder="1" applyAlignment="1">
      <alignment vertical="center"/>
    </xf>
    <xf numFmtId="164" fontId="11" fillId="2" borderId="2" xfId="5" applyNumberFormat="1" applyFont="1" applyFill="1" applyBorder="1" applyAlignment="1">
      <alignment vertical="center"/>
    </xf>
    <xf numFmtId="49" fontId="19" fillId="18" borderId="16" xfId="0" applyNumberFormat="1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6" xfId="0" applyFill="1" applyBorder="1"/>
    <xf numFmtId="0" fontId="14" fillId="13" borderId="5" xfId="0" applyFont="1" applyFill="1" applyBorder="1" applyAlignment="1">
      <alignment horizontal="right" vertical="center"/>
    </xf>
    <xf numFmtId="0" fontId="14" fillId="13" borderId="5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0" fillId="0" borderId="5" xfId="0" applyBorder="1"/>
    <xf numFmtId="0" fontId="13" fillId="13" borderId="5" xfId="0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4" fillId="13" borderId="15" xfId="0" applyFont="1" applyFill="1" applyBorder="1" applyAlignment="1">
      <alignment horizontal="right" vertical="center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7" xfId="0" applyFont="1" applyBorder="1"/>
    <xf numFmtId="0" fontId="13" fillId="0" borderId="0" xfId="0" applyFont="1"/>
    <xf numFmtId="0" fontId="13" fillId="0" borderId="3" xfId="0" applyFont="1" applyBorder="1"/>
    <xf numFmtId="0" fontId="10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vertical="center"/>
    </xf>
    <xf numFmtId="0" fontId="13" fillId="24" borderId="0" xfId="0" applyFont="1" applyFill="1" applyAlignment="1">
      <alignment vertical="center"/>
    </xf>
    <xf numFmtId="0" fontId="13" fillId="24" borderId="3" xfId="0" applyFont="1" applyFill="1" applyBorder="1" applyAlignment="1">
      <alignment vertical="center"/>
    </xf>
    <xf numFmtId="0" fontId="13" fillId="24" borderId="7" xfId="0" applyFont="1" applyFill="1" applyBorder="1"/>
    <xf numFmtId="0" fontId="13" fillId="24" borderId="0" xfId="0" applyFont="1" applyFill="1"/>
    <xf numFmtId="0" fontId="13" fillId="24" borderId="3" xfId="0" applyFont="1" applyFill="1" applyBorder="1"/>
    <xf numFmtId="0" fontId="13" fillId="24" borderId="11" xfId="0" applyFont="1" applyFill="1" applyBorder="1"/>
    <xf numFmtId="0" fontId="13" fillId="24" borderId="1" xfId="0" applyFont="1" applyFill="1" applyBorder="1"/>
    <xf numFmtId="0" fontId="13" fillId="24" borderId="4" xfId="0" applyFont="1" applyFill="1" applyBorder="1"/>
    <xf numFmtId="0" fontId="15" fillId="24" borderId="7" xfId="0" applyFont="1" applyFill="1" applyBorder="1" applyAlignment="1">
      <alignment vertical="center"/>
    </xf>
    <xf numFmtId="0" fontId="15" fillId="24" borderId="0" xfId="0" applyFont="1" applyFill="1" applyAlignment="1">
      <alignment vertical="center"/>
    </xf>
    <xf numFmtId="0" fontId="15" fillId="24" borderId="3" xfId="0" applyFont="1" applyFill="1" applyBorder="1" applyAlignment="1">
      <alignment vertical="center"/>
    </xf>
    <xf numFmtId="0" fontId="18" fillId="24" borderId="7" xfId="0" applyFont="1" applyFill="1" applyBorder="1" applyAlignment="1">
      <alignment vertical="center"/>
    </xf>
    <xf numFmtId="0" fontId="18" fillId="24" borderId="0" xfId="0" applyFont="1" applyFill="1" applyAlignment="1">
      <alignment vertical="center"/>
    </xf>
    <xf numFmtId="0" fontId="18" fillId="24" borderId="3" xfId="0" applyFont="1" applyFill="1" applyBorder="1" applyAlignment="1">
      <alignment vertical="center"/>
    </xf>
    <xf numFmtId="0" fontId="13" fillId="24" borderId="7" xfId="0" applyFont="1" applyFill="1" applyBorder="1" applyAlignment="1">
      <alignment vertical="center" wrapText="1"/>
    </xf>
    <xf numFmtId="0" fontId="13" fillId="24" borderId="0" xfId="0" applyFont="1" applyFill="1" applyAlignment="1">
      <alignment vertical="center" wrapText="1"/>
    </xf>
    <xf numFmtId="0" fontId="13" fillId="24" borderId="3" xfId="0" applyFont="1" applyFill="1" applyBorder="1" applyAlignment="1">
      <alignment vertical="center" wrapText="1"/>
    </xf>
    <xf numFmtId="0" fontId="16" fillId="24" borderId="7" xfId="0" applyFont="1" applyFill="1" applyBorder="1" applyAlignment="1">
      <alignment vertical="center"/>
    </xf>
    <xf numFmtId="0" fontId="16" fillId="24" borderId="0" xfId="0" applyFont="1" applyFill="1" applyAlignment="1">
      <alignment vertical="center"/>
    </xf>
    <xf numFmtId="0" fontId="16" fillId="24" borderId="3" xfId="0" applyFont="1" applyFill="1" applyBorder="1" applyAlignment="1">
      <alignment vertical="center"/>
    </xf>
    <xf numFmtId="0" fontId="13" fillId="24" borderId="10" xfId="0" applyFont="1" applyFill="1" applyBorder="1" applyAlignment="1">
      <alignment vertical="center"/>
    </xf>
    <xf numFmtId="0" fontId="13" fillId="24" borderId="9" xfId="0" applyFont="1" applyFill="1" applyBorder="1" applyAlignment="1">
      <alignment vertical="center"/>
    </xf>
    <xf numFmtId="0" fontId="13" fillId="24" borderId="2" xfId="0" applyFont="1" applyFill="1" applyBorder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</cellXfs>
  <cellStyles count="13">
    <cellStyle name="Euro" xfId="1"/>
    <cellStyle name="Euro 2" xfId="2"/>
    <cellStyle name="Euro 2 2" xfId="3"/>
    <cellStyle name="Euro 3" xfId="4"/>
    <cellStyle name="Milliers" xfId="5" builtinId="3"/>
    <cellStyle name="Milliers 2" xfId="6"/>
    <cellStyle name="Milliers 2 2" xfId="7"/>
    <cellStyle name="Milliers 3" xfId="8"/>
    <cellStyle name="Normal" xfId="0" builtinId="0"/>
    <cellStyle name="Normal 2" xfId="9"/>
    <cellStyle name="Pourcentage 2" xfId="10"/>
    <cellStyle name="Pourcentage 2 2" xfId="11"/>
    <cellStyle name="Pourcentage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81598.289999999106</c:v>
                </c:pt>
                <c:pt idx="1">
                  <c:v>98412.749999999069</c:v>
                </c:pt>
                <c:pt idx="2">
                  <c:v>998691.5</c:v>
                </c:pt>
                <c:pt idx="3">
                  <c:v>66451.13000000082</c:v>
                </c:pt>
                <c:pt idx="4">
                  <c:v>519338.06000000052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9120304"/>
        <c:axId val="379120696"/>
      </c:barChart>
      <c:catAx>
        <c:axId val="37912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20696"/>
        <c:crosses val="autoZero"/>
        <c:auto val="1"/>
        <c:lblAlgn val="ctr"/>
        <c:lblOffset val="100"/>
        <c:noMultiLvlLbl val="0"/>
      </c:catAx>
      <c:valAx>
        <c:axId val="379120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20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140896.08999999892</c:v>
                </c:pt>
                <c:pt idx="1">
                  <c:v>576928.9599999981</c:v>
                </c:pt>
                <c:pt idx="2">
                  <c:v>524660.0700000003</c:v>
                </c:pt>
                <c:pt idx="3">
                  <c:v>741115.54000000097</c:v>
                </c:pt>
                <c:pt idx="4">
                  <c:v>503336.36000000127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9125008"/>
        <c:axId val="379117952"/>
      </c:barChart>
      <c:catAx>
        <c:axId val="37912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17952"/>
        <c:crosses val="autoZero"/>
        <c:auto val="1"/>
        <c:lblAlgn val="ctr"/>
        <c:lblOffset val="100"/>
        <c:noMultiLvlLbl val="0"/>
      </c:catAx>
      <c:valAx>
        <c:axId val="37911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25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7905835.9400000004</c:v>
                </c:pt>
                <c:pt idx="1">
                  <c:v>7876339.120000001</c:v>
                </c:pt>
                <c:pt idx="2">
                  <c:v>8457256.1699999999</c:v>
                </c:pt>
                <c:pt idx="3">
                  <c:v>9438549.2400000002</c:v>
                </c:pt>
                <c:pt idx="4">
                  <c:v>10496817.93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7987434.2299999995</c:v>
                </c:pt>
                <c:pt idx="1">
                  <c:v>7974751.8700000001</c:v>
                </c:pt>
                <c:pt idx="2">
                  <c:v>9455947.6699999999</c:v>
                </c:pt>
                <c:pt idx="3">
                  <c:v>9505000.370000001</c:v>
                </c:pt>
                <c:pt idx="4">
                  <c:v>11016155.99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21480"/>
        <c:axId val="379123832"/>
      </c:barChart>
      <c:catAx>
        <c:axId val="37912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23832"/>
        <c:crosses val="autoZero"/>
        <c:auto val="1"/>
        <c:lblAlgn val="ctr"/>
        <c:lblOffset val="100"/>
        <c:noMultiLvlLbl val="0"/>
      </c:catAx>
      <c:valAx>
        <c:axId val="37912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79121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1670197.5</c:v>
                </c:pt>
                <c:pt idx="1">
                  <c:v>2164547.35</c:v>
                </c:pt>
                <c:pt idx="2">
                  <c:v>5210331.95</c:v>
                </c:pt>
                <c:pt idx="3">
                  <c:v>9005892.8000000007</c:v>
                </c:pt>
                <c:pt idx="4">
                  <c:v>10064639.26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1273397.6000000001</c:v>
                </c:pt>
                <c:pt idx="1">
                  <c:v>1918528.67</c:v>
                </c:pt>
                <c:pt idx="2">
                  <c:v>3360086.6300000004</c:v>
                </c:pt>
                <c:pt idx="3">
                  <c:v>6475130.3300000001</c:v>
                </c:pt>
                <c:pt idx="4">
                  <c:v>8099444.7200000007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916848"/>
        <c:axId val="380916064"/>
      </c:barChart>
      <c:catAx>
        <c:axId val="3809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0916064"/>
        <c:crosses val="autoZero"/>
        <c:auto val="1"/>
        <c:lblAlgn val="ctr"/>
        <c:lblOffset val="100"/>
        <c:noMultiLvlLbl val="0"/>
      </c:catAx>
      <c:valAx>
        <c:axId val="3809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8091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xmlns="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xmlns="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xmlns="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xmlns="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xmlns="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xmlns="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xmlns="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E7"/>
  <sheetViews>
    <sheetView workbookViewId="0">
      <selection activeCell="C9" sqref="C9"/>
    </sheetView>
  </sheetViews>
  <sheetFormatPr baseColWidth="10" defaultRowHeight="12.75" x14ac:dyDescent="0.2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 x14ac:dyDescent="0.2">
      <c r="A1" s="1" t="e">
        <f>#REF!</f>
        <v>#REF!</v>
      </c>
      <c r="B1" s="1"/>
      <c r="C1" s="1" t="s">
        <v>0</v>
      </c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8" t="s">
        <v>8</v>
      </c>
      <c r="B3" s="9" t="s">
        <v>9</v>
      </c>
    </row>
    <row r="5" spans="1:5" x14ac:dyDescent="0.2">
      <c r="A5" t="s">
        <v>10</v>
      </c>
      <c r="B5" s="10"/>
      <c r="C5" s="4"/>
    </row>
    <row r="6" spans="1:5" x14ac:dyDescent="0.2">
      <c r="B6" s="4"/>
      <c r="C6" s="4"/>
    </row>
    <row r="7" spans="1:5" x14ac:dyDescent="0.2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S51"/>
  <sheetViews>
    <sheetView zoomScaleNormal="100" workbookViewId="0">
      <selection activeCell="A4" sqref="A4"/>
    </sheetView>
  </sheetViews>
  <sheetFormatPr baseColWidth="10" defaultRowHeight="12.75" x14ac:dyDescent="0.2"/>
  <cols>
    <col min="1" max="19" width="5.28515625" customWidth="1"/>
  </cols>
  <sheetData>
    <row r="1" spans="1:19" ht="13.15" customHeight="1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19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2024</v>
      </c>
      <c r="S2" s="149"/>
    </row>
    <row r="3" spans="1:19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19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6.149999999999999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19" ht="16.149999999999999" customHeight="1" x14ac:dyDescent="0.2">
      <c r="A6" s="13" t="s">
        <v>38</v>
      </c>
      <c r="B6" s="12"/>
      <c r="C6" s="12"/>
      <c r="D6" s="12"/>
      <c r="E6" s="12"/>
      <c r="F6" s="35"/>
      <c r="G6" s="17"/>
      <c r="H6" s="17"/>
      <c r="I6" s="17"/>
      <c r="J6" s="17"/>
      <c r="K6" s="17"/>
      <c r="L6" s="17"/>
      <c r="M6" s="35"/>
      <c r="N6" s="35"/>
      <c r="O6" s="35"/>
      <c r="P6" s="35"/>
      <c r="Q6" s="17"/>
      <c r="R6" s="17"/>
      <c r="S6" s="17"/>
    </row>
    <row r="7" spans="1:19" ht="16.899999999999999" customHeight="1" x14ac:dyDescent="0.2">
      <c r="A7" s="39"/>
      <c r="B7" s="48"/>
      <c r="C7" s="48"/>
      <c r="D7" s="48"/>
      <c r="E7" s="4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9"/>
      <c r="S7" s="39"/>
    </row>
    <row r="8" spans="1:19" ht="16.899999999999999" customHeight="1" x14ac:dyDescent="0.2">
      <c r="A8" s="37"/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80"/>
      <c r="S8" s="49"/>
    </row>
    <row r="9" spans="1:19" ht="16.899999999999999" customHeight="1" x14ac:dyDescent="0.2">
      <c r="A9" s="37"/>
      <c r="B9" s="257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9"/>
      <c r="S9" s="37"/>
    </row>
    <row r="10" spans="1:19" ht="16.899999999999999" customHeight="1" x14ac:dyDescent="0.2">
      <c r="A10" s="37"/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9"/>
      <c r="S10" s="37"/>
    </row>
    <row r="11" spans="1:19" ht="16.899999999999999" customHeight="1" x14ac:dyDescent="0.2">
      <c r="A11" s="37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9"/>
      <c r="S11" s="42"/>
    </row>
    <row r="12" spans="1:19" ht="16.899999999999999" customHeight="1" x14ac:dyDescent="0.2">
      <c r="A12" s="37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9"/>
      <c r="S12" s="43"/>
    </row>
    <row r="13" spans="1:19" ht="16.899999999999999" customHeight="1" x14ac:dyDescent="0.2">
      <c r="A13" s="37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9"/>
      <c r="S13" s="43"/>
    </row>
    <row r="14" spans="1:19" ht="16.899999999999999" customHeight="1" x14ac:dyDescent="0.2">
      <c r="A14" s="37"/>
      <c r="B14" s="257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9"/>
      <c r="S14" s="43"/>
    </row>
    <row r="15" spans="1:19" ht="16.899999999999999" customHeight="1" x14ac:dyDescent="0.2">
      <c r="A15" s="44"/>
      <c r="B15" s="272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4"/>
      <c r="S15" s="43"/>
    </row>
    <row r="16" spans="1:19" ht="16.899999999999999" customHeight="1" x14ac:dyDescent="0.2">
      <c r="A16" s="37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9"/>
      <c r="S16" s="43"/>
    </row>
    <row r="17" spans="1:19" ht="16.899999999999999" customHeight="1" x14ac:dyDescent="0.2">
      <c r="A17" s="37"/>
      <c r="B17" s="257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9"/>
      <c r="S17" s="43"/>
    </row>
    <row r="18" spans="1:19" ht="16.899999999999999" customHeight="1" x14ac:dyDescent="0.2">
      <c r="A18" s="37"/>
      <c r="B18" s="257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9"/>
      <c r="S18" s="42"/>
    </row>
    <row r="19" spans="1:19" s="41" customFormat="1" ht="16.899999999999999" customHeight="1" x14ac:dyDescent="0.2">
      <c r="A19" s="44"/>
      <c r="B19" s="272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4"/>
      <c r="S19" s="45"/>
    </row>
    <row r="20" spans="1:19" s="41" customFormat="1" ht="16.899999999999999" customHeight="1" x14ac:dyDescent="0.2">
      <c r="A20" s="44"/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4"/>
      <c r="S20" s="45"/>
    </row>
    <row r="21" spans="1:19" ht="16.899999999999999" customHeight="1" x14ac:dyDescent="0.2">
      <c r="A21" s="37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9"/>
      <c r="S21" s="43"/>
    </row>
    <row r="22" spans="1:19" ht="16.899999999999999" customHeight="1" x14ac:dyDescent="0.2">
      <c r="A22" s="37"/>
      <c r="B22" s="257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9"/>
      <c r="S22" s="43"/>
    </row>
    <row r="23" spans="1:19" ht="16.899999999999999" customHeight="1" x14ac:dyDescent="0.2">
      <c r="A23" s="37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9"/>
      <c r="S23" s="43"/>
    </row>
    <row r="24" spans="1:19" ht="16.899999999999999" customHeight="1" x14ac:dyDescent="0.2">
      <c r="A24" s="37"/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9"/>
      <c r="S24" s="43"/>
    </row>
    <row r="25" spans="1:19" ht="16.899999999999999" customHeight="1" x14ac:dyDescent="0.2">
      <c r="A25" s="37"/>
      <c r="B25" s="257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9"/>
      <c r="S25" s="43"/>
    </row>
    <row r="26" spans="1:19" ht="16.899999999999999" customHeight="1" x14ac:dyDescent="0.2">
      <c r="A26" s="37"/>
      <c r="B26" s="257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9"/>
      <c r="S26" s="43"/>
    </row>
    <row r="27" spans="1:19" ht="16.899999999999999" customHeight="1" x14ac:dyDescent="0.2">
      <c r="A27" s="46"/>
      <c r="B27" s="266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8"/>
      <c r="S27" s="50"/>
    </row>
    <row r="28" spans="1:19" ht="16.899999999999999" customHeight="1" x14ac:dyDescent="0.2">
      <c r="A28" s="37"/>
      <c r="B28" s="257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9"/>
      <c r="S28" s="43"/>
    </row>
    <row r="29" spans="1:19" ht="16.899999999999999" customHeight="1" x14ac:dyDescent="0.2">
      <c r="A29" s="37"/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9"/>
      <c r="S29" s="43"/>
    </row>
    <row r="30" spans="1:19" s="41" customFormat="1" ht="16.899999999999999" customHeight="1" x14ac:dyDescent="0.2">
      <c r="A30" s="44"/>
      <c r="B30" s="272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4"/>
      <c r="S30" s="45"/>
    </row>
    <row r="31" spans="1:19" ht="16.899999999999999" customHeight="1" x14ac:dyDescent="0.2">
      <c r="A31" s="37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9"/>
      <c r="S31" s="43"/>
    </row>
    <row r="32" spans="1:19" ht="16.899999999999999" customHeight="1" x14ac:dyDescent="0.2">
      <c r="A32" s="46"/>
      <c r="B32" s="266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8"/>
      <c r="S32" s="50"/>
    </row>
    <row r="33" spans="1:19" ht="16.899999999999999" customHeight="1" x14ac:dyDescent="0.2">
      <c r="A33" s="46"/>
      <c r="B33" s="266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8"/>
      <c r="S33" s="50"/>
    </row>
    <row r="34" spans="1:19" s="41" customFormat="1" ht="16.899999999999999" customHeight="1" x14ac:dyDescent="0.2">
      <c r="A34" s="44"/>
      <c r="B34" s="272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4"/>
      <c r="S34" s="45"/>
    </row>
    <row r="35" spans="1:19" ht="16.899999999999999" customHeight="1" x14ac:dyDescent="0.2">
      <c r="A35" s="37"/>
      <c r="B35" s="257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9"/>
      <c r="S35" s="43"/>
    </row>
    <row r="36" spans="1:19" ht="16.899999999999999" customHeight="1" x14ac:dyDescent="0.2">
      <c r="A36" s="47"/>
      <c r="B36" s="275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7"/>
      <c r="S36" s="50"/>
    </row>
    <row r="37" spans="1:19" s="41" customFormat="1" ht="16.899999999999999" customHeight="1" x14ac:dyDescent="0.2">
      <c r="A37" s="44"/>
      <c r="B37" s="272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4"/>
      <c r="S37" s="45"/>
    </row>
    <row r="38" spans="1:19" ht="16.899999999999999" customHeight="1" x14ac:dyDescent="0.2">
      <c r="A38" s="37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9"/>
      <c r="S38" s="43"/>
    </row>
    <row r="39" spans="1:19" ht="16.899999999999999" customHeight="1" x14ac:dyDescent="0.2">
      <c r="A39" s="37"/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9"/>
      <c r="S39" s="43"/>
    </row>
    <row r="40" spans="1:19" ht="16.899999999999999" customHeight="1" x14ac:dyDescent="0.2">
      <c r="A40" s="37"/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9"/>
      <c r="S40" s="43"/>
    </row>
    <row r="41" spans="1:19" ht="16.899999999999999" customHeight="1" x14ac:dyDescent="0.2">
      <c r="A41" s="37"/>
      <c r="B41" s="257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9"/>
      <c r="S41" s="43"/>
    </row>
    <row r="42" spans="1:19" ht="16.899999999999999" customHeight="1" x14ac:dyDescent="0.2">
      <c r="A42" s="37"/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9"/>
      <c r="S42" s="43"/>
    </row>
    <row r="43" spans="1:19" ht="16.899999999999999" customHeight="1" x14ac:dyDescent="0.2">
      <c r="A43" s="37"/>
      <c r="B43" s="257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9"/>
      <c r="S43" s="43"/>
    </row>
    <row r="44" spans="1:19" ht="16.899999999999999" customHeight="1" x14ac:dyDescent="0.2">
      <c r="A44" s="46"/>
      <c r="B44" s="266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8"/>
      <c r="S44" s="50"/>
    </row>
    <row r="45" spans="1:19" ht="16.899999999999999" customHeight="1" x14ac:dyDescent="0.2">
      <c r="A45" s="42"/>
      <c r="B45" s="269"/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1"/>
      <c r="S45" s="43"/>
    </row>
    <row r="46" spans="1:19" ht="16.899999999999999" customHeight="1" x14ac:dyDescent="0.2">
      <c r="A46" s="37"/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9"/>
      <c r="S46" s="43"/>
    </row>
    <row r="47" spans="1:19" ht="16.899999999999999" customHeight="1" x14ac:dyDescent="0.2">
      <c r="A47" s="37"/>
      <c r="B47" s="257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9"/>
      <c r="S47" s="37"/>
    </row>
    <row r="48" spans="1:19" ht="16.899999999999999" customHeight="1" x14ac:dyDescent="0.2">
      <c r="A48" s="39"/>
      <c r="B48" s="260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2"/>
      <c r="S48" s="39"/>
    </row>
    <row r="49" spans="1:19" ht="16.899999999999999" customHeight="1" x14ac:dyDescent="0.2">
      <c r="A49" s="39"/>
      <c r="B49" s="260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2"/>
      <c r="S49" s="39"/>
    </row>
    <row r="50" spans="1:19" ht="16.899999999999999" customHeight="1" x14ac:dyDescent="0.2">
      <c r="A50" s="39"/>
      <c r="B50" s="263"/>
      <c r="C50" s="264"/>
      <c r="D50" s="264"/>
      <c r="E50" s="264"/>
      <c r="F50" s="264"/>
      <c r="G50" s="264"/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5"/>
      <c r="S50" s="39"/>
    </row>
    <row r="51" spans="1:19" ht="16.899999999999999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</sheetData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S52"/>
  <sheetViews>
    <sheetView zoomScaleNormal="100" workbookViewId="0">
      <selection activeCell="A4" sqref="A4"/>
    </sheetView>
  </sheetViews>
  <sheetFormatPr baseColWidth="10" defaultRowHeight="12.75" x14ac:dyDescent="0.2"/>
  <cols>
    <col min="1" max="19" width="5.28515625" customWidth="1"/>
  </cols>
  <sheetData>
    <row r="1" spans="1:19" ht="13.15" customHeight="1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19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2024</v>
      </c>
      <c r="S2" s="149"/>
    </row>
    <row r="3" spans="1:19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19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19" ht="16.149999999999999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19" ht="16.149999999999999" customHeight="1" x14ac:dyDescent="0.2">
      <c r="A6" s="13" t="s">
        <v>39</v>
      </c>
      <c r="B6" s="71"/>
      <c r="C6" s="71"/>
      <c r="D6" s="71"/>
      <c r="E6" s="71"/>
      <c r="F6" s="19"/>
      <c r="G6" s="14"/>
      <c r="H6" s="14"/>
      <c r="I6" s="2"/>
      <c r="J6" s="2"/>
      <c r="K6" s="2"/>
      <c r="L6" s="2"/>
      <c r="M6" s="69"/>
      <c r="N6" s="69"/>
      <c r="O6" s="69"/>
      <c r="P6" s="69"/>
      <c r="Q6" s="2"/>
      <c r="R6" s="2"/>
      <c r="S6" s="2"/>
    </row>
    <row r="7" spans="1:19" ht="16.899999999999999" customHeight="1" x14ac:dyDescent="0.2">
      <c r="A7" s="14"/>
      <c r="B7" s="71"/>
      <c r="C7" s="71"/>
      <c r="D7" s="71"/>
      <c r="E7" s="71"/>
      <c r="F7" s="19"/>
      <c r="G7" s="19"/>
      <c r="H7" s="19"/>
      <c r="I7" s="69"/>
      <c r="J7" s="69"/>
      <c r="K7" s="69"/>
      <c r="L7" s="69"/>
      <c r="M7" s="69"/>
      <c r="N7" s="69"/>
      <c r="O7" s="69"/>
      <c r="P7" s="69"/>
      <c r="Q7" s="69"/>
      <c r="R7" s="2"/>
      <c r="S7" s="2"/>
    </row>
    <row r="8" spans="1:19" ht="16.899999999999999" customHeight="1" x14ac:dyDescent="0.2">
      <c r="A8" s="72" t="s">
        <v>49</v>
      </c>
      <c r="B8" s="14"/>
      <c r="C8" s="19"/>
      <c r="D8" s="19"/>
      <c r="E8" s="19"/>
      <c r="F8" s="72" t="s">
        <v>50</v>
      </c>
      <c r="G8" s="19"/>
      <c r="H8" s="19"/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19" ht="49.9" customHeight="1" x14ac:dyDescent="0.2">
      <c r="A9" s="208" t="s">
        <v>51</v>
      </c>
      <c r="B9" s="208"/>
      <c r="C9" s="208"/>
      <c r="D9" s="208"/>
      <c r="E9" s="208"/>
      <c r="F9" s="281" t="s">
        <v>52</v>
      </c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</row>
    <row r="10" spans="1:19" ht="49.9" customHeight="1" x14ac:dyDescent="0.2">
      <c r="A10" s="208" t="s">
        <v>30</v>
      </c>
      <c r="B10" s="208"/>
      <c r="C10" s="208"/>
      <c r="D10" s="208"/>
      <c r="E10" s="208"/>
      <c r="F10" s="281" t="s">
        <v>53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</row>
    <row r="11" spans="1:19" ht="49.9" customHeight="1" x14ac:dyDescent="0.2">
      <c r="A11" s="208" t="s">
        <v>54</v>
      </c>
      <c r="B11" s="208"/>
      <c r="C11" s="208"/>
      <c r="D11" s="208"/>
      <c r="E11" s="208"/>
      <c r="F11" s="281" t="s">
        <v>55</v>
      </c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</row>
    <row r="12" spans="1:19" ht="49.9" customHeight="1" x14ac:dyDescent="0.2">
      <c r="A12" s="208" t="s">
        <v>56</v>
      </c>
      <c r="B12" s="208"/>
      <c r="C12" s="208"/>
      <c r="D12" s="208"/>
      <c r="E12" s="208"/>
      <c r="F12" s="281" t="s">
        <v>76</v>
      </c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</row>
    <row r="13" spans="1:19" ht="49.9" customHeight="1" x14ac:dyDescent="0.2">
      <c r="A13" s="208" t="s">
        <v>57</v>
      </c>
      <c r="B13" s="208"/>
      <c r="C13" s="208"/>
      <c r="D13" s="208"/>
      <c r="E13" s="208"/>
      <c r="F13" s="281" t="s">
        <v>58</v>
      </c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</row>
    <row r="14" spans="1:19" ht="49.9" customHeight="1" x14ac:dyDescent="0.2">
      <c r="A14" s="208" t="s">
        <v>59</v>
      </c>
      <c r="B14" s="208"/>
      <c r="C14" s="208"/>
      <c r="D14" s="208"/>
      <c r="E14" s="208"/>
      <c r="F14" s="281" t="s">
        <v>77</v>
      </c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</row>
    <row r="15" spans="1:19" ht="52.15" customHeight="1" x14ac:dyDescent="0.2">
      <c r="A15" s="208" t="s">
        <v>60</v>
      </c>
      <c r="B15" s="208"/>
      <c r="C15" s="208"/>
      <c r="D15" s="208"/>
      <c r="E15" s="208"/>
      <c r="F15" s="281" t="s">
        <v>61</v>
      </c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</row>
    <row r="16" spans="1:19" ht="49.9" customHeight="1" x14ac:dyDescent="0.2">
      <c r="A16" s="282" t="s">
        <v>62</v>
      </c>
      <c r="B16" s="282"/>
      <c r="C16" s="282"/>
      <c r="D16" s="282"/>
      <c r="E16" s="282"/>
      <c r="F16" s="281" t="s">
        <v>63</v>
      </c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</row>
    <row r="17" spans="1:19" ht="49.9" customHeight="1" x14ac:dyDescent="0.2">
      <c r="A17" s="208" t="s">
        <v>64</v>
      </c>
      <c r="B17" s="208"/>
      <c r="C17" s="208"/>
      <c r="D17" s="208"/>
      <c r="E17" s="208"/>
      <c r="F17" s="281" t="s">
        <v>78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</row>
    <row r="18" spans="1:19" ht="49.9" customHeight="1" x14ac:dyDescent="0.2">
      <c r="A18" s="208" t="s">
        <v>65</v>
      </c>
      <c r="B18" s="208"/>
      <c r="C18" s="208"/>
      <c r="D18" s="208"/>
      <c r="E18" s="208"/>
      <c r="F18" s="281" t="s">
        <v>66</v>
      </c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</row>
    <row r="19" spans="1:19" s="41" customFormat="1" ht="16.899999999999999" customHeight="1" x14ac:dyDescent="0.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</row>
    <row r="20" spans="1:19" s="41" customFormat="1" ht="16.899999999999999" customHeight="1" x14ac:dyDescent="0.2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16.899999999999999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43"/>
    </row>
    <row r="22" spans="1:19" ht="16.899999999999999" customHeight="1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43"/>
    </row>
    <row r="23" spans="1:19" ht="16.899999999999999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43"/>
    </row>
    <row r="24" spans="1:19" ht="16.899999999999999" customHeight="1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43"/>
    </row>
    <row r="25" spans="1:19" ht="16.899999999999999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43"/>
    </row>
    <row r="26" spans="1:19" ht="16.899999999999999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43"/>
    </row>
    <row r="27" spans="1:19" ht="16.899999999999999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50"/>
    </row>
    <row r="28" spans="1:19" ht="16.899999999999999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43"/>
    </row>
    <row r="29" spans="1:19" ht="16.899999999999999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43"/>
    </row>
    <row r="30" spans="1:19" s="41" customFormat="1" ht="16.899999999999999" customHeight="1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5"/>
    </row>
    <row r="31" spans="1:19" ht="16.899999999999999" customHeight="1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43"/>
    </row>
    <row r="32" spans="1:19" ht="16.899999999999999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50"/>
    </row>
    <row r="33" spans="1:19" ht="16.899999999999999" customHeight="1" x14ac:dyDescent="0.2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50"/>
    </row>
    <row r="34" spans="1:19" s="41" customFormat="1" ht="16.899999999999999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</row>
    <row r="35" spans="1:19" ht="16.899999999999999" customHeight="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43"/>
    </row>
    <row r="36" spans="1:19" ht="16.899999999999999" customHeigh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50"/>
    </row>
    <row r="37" spans="1:19" s="41" customFormat="1" ht="16.899999999999999" customHeight="1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5"/>
    </row>
    <row r="38" spans="1:19" ht="16.899999999999999" customHeigh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43"/>
    </row>
    <row r="39" spans="1:19" ht="16.899999999999999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43"/>
    </row>
    <row r="40" spans="1:19" ht="16.899999999999999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43"/>
    </row>
    <row r="41" spans="1:19" ht="16.899999999999999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43"/>
    </row>
    <row r="42" spans="1:19" ht="16.899999999999999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43"/>
    </row>
    <row r="43" spans="1:19" ht="16.899999999999999" customHeight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43"/>
    </row>
    <row r="44" spans="1:19" ht="16.899999999999999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50"/>
    </row>
    <row r="45" spans="1:19" ht="16.899999999999999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</row>
    <row r="46" spans="1:19" ht="16.899999999999999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3"/>
    </row>
    <row r="47" spans="1:19" ht="16.899999999999999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  <row r="48" spans="1:19" ht="16.899999999999999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3"/>
    </row>
    <row r="49" spans="1:19" ht="16.899999999999999" customHeight="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 ht="16.899999999999999" customHeigh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16.899999999999999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16.899999999999999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</sheetData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V38"/>
  <sheetViews>
    <sheetView tabSelected="1" zoomScaleNormal="100" workbookViewId="0">
      <selection sqref="A1:C2"/>
    </sheetView>
  </sheetViews>
  <sheetFormatPr baseColWidth="10" defaultRowHeight="12.75" x14ac:dyDescent="0.2"/>
  <cols>
    <col min="1" max="13" width="5.28515625" customWidth="1"/>
    <col min="14" max="14" width="7.7109375" customWidth="1"/>
    <col min="15" max="19" width="5.28515625" customWidth="1"/>
  </cols>
  <sheetData>
    <row r="1" spans="1:22" x14ac:dyDescent="0.2">
      <c r="A1" s="129" t="s">
        <v>85</v>
      </c>
      <c r="B1" s="130"/>
      <c r="C1" s="130"/>
      <c r="D1" s="126" t="s">
        <v>80</v>
      </c>
      <c r="E1" s="126"/>
      <c r="F1" s="126"/>
      <c r="G1" s="126"/>
      <c r="H1" s="126"/>
      <c r="I1" s="126"/>
      <c r="J1" s="123" t="s">
        <v>81</v>
      </c>
      <c r="K1" s="124"/>
      <c r="L1" s="124"/>
      <c r="M1" s="124"/>
      <c r="N1" s="124"/>
      <c r="O1" s="124"/>
      <c r="P1" s="150" t="s">
        <v>12</v>
      </c>
      <c r="Q1" s="151"/>
      <c r="R1" s="146"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">
        <v>1</v>
      </c>
      <c r="Q2" s="153"/>
      <c r="R2" s="148">
        <f>N27</f>
        <v>2024</v>
      </c>
      <c r="S2" s="149"/>
    </row>
    <row r="3" spans="1:22" x14ac:dyDescent="0.2">
      <c r="A3" s="73" t="s">
        <v>79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">
        <v>31</v>
      </c>
      <c r="Q3" s="122"/>
      <c r="R3" s="154">
        <v>1</v>
      </c>
      <c r="S3" s="155"/>
    </row>
    <row r="4" spans="1:22" ht="13.9" customHeight="1" thickBot="1" x14ac:dyDescent="0.25">
      <c r="A4" s="73"/>
      <c r="B4" s="15"/>
      <c r="C4" s="15"/>
      <c r="D4" s="15"/>
      <c r="E4" s="15"/>
      <c r="F4" s="26"/>
      <c r="G4" s="26"/>
      <c r="H4" s="15"/>
      <c r="I4" s="15"/>
      <c r="J4" s="26"/>
      <c r="K4" s="26"/>
      <c r="L4" s="26"/>
      <c r="M4" s="26"/>
      <c r="N4" s="15"/>
      <c r="O4" s="15"/>
      <c r="P4" s="83"/>
      <c r="Q4" s="83"/>
      <c r="R4" s="84"/>
      <c r="S4" s="84"/>
    </row>
    <row r="5" spans="1:22" ht="13.9" customHeight="1" thickTop="1" x14ac:dyDescent="0.2">
      <c r="A5" s="87"/>
      <c r="B5" s="88"/>
      <c r="C5" s="88"/>
      <c r="D5" s="88"/>
      <c r="E5" s="88"/>
      <c r="F5" s="89"/>
      <c r="G5" s="89"/>
      <c r="H5" s="88"/>
      <c r="I5" s="88"/>
      <c r="J5" s="89"/>
      <c r="K5" s="89"/>
      <c r="L5" s="89"/>
      <c r="M5" s="89"/>
      <c r="N5" s="88"/>
      <c r="O5" s="88"/>
      <c r="P5" s="90"/>
      <c r="Q5" s="90"/>
      <c r="R5" s="91"/>
      <c r="S5" s="92"/>
    </row>
    <row r="6" spans="1:22" ht="13.9" customHeight="1" x14ac:dyDescent="0.2">
      <c r="A6" s="93"/>
      <c r="B6" s="94"/>
      <c r="C6" s="94"/>
      <c r="D6" s="94"/>
      <c r="E6" s="94"/>
      <c r="F6" s="95"/>
      <c r="G6" s="95"/>
      <c r="H6" s="94"/>
      <c r="I6" s="94"/>
      <c r="J6" s="95"/>
      <c r="K6" s="95"/>
      <c r="L6" s="95"/>
      <c r="M6" s="95"/>
      <c r="N6" s="94"/>
      <c r="O6" s="94"/>
      <c r="P6" s="96"/>
      <c r="Q6" s="96"/>
      <c r="R6" s="97"/>
      <c r="S6" s="98"/>
    </row>
    <row r="7" spans="1:22" ht="13.9" customHeight="1" x14ac:dyDescent="0.2">
      <c r="A7" s="93"/>
      <c r="B7" s="94"/>
      <c r="C7" s="94"/>
      <c r="D7" s="94"/>
      <c r="E7" s="112" t="s">
        <v>86</v>
      </c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96"/>
      <c r="Q7" s="96"/>
      <c r="R7" s="97"/>
      <c r="S7" s="98"/>
    </row>
    <row r="8" spans="1:22" ht="13.9" customHeight="1" x14ac:dyDescent="0.2">
      <c r="A8" s="93"/>
      <c r="B8" s="94"/>
      <c r="C8" s="94"/>
      <c r="D8" s="9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7"/>
      <c r="P8" s="96"/>
      <c r="Q8" s="96"/>
      <c r="R8" s="97"/>
      <c r="S8" s="98"/>
      <c r="V8" s="85"/>
    </row>
    <row r="9" spans="1:22" ht="13.9" customHeight="1" x14ac:dyDescent="0.2">
      <c r="A9" s="93"/>
      <c r="B9" s="94"/>
      <c r="C9" s="94"/>
      <c r="D9" s="94"/>
      <c r="E9" s="115"/>
      <c r="F9" s="116"/>
      <c r="G9" s="116"/>
      <c r="H9" s="116"/>
      <c r="I9" s="116"/>
      <c r="J9" s="116"/>
      <c r="K9" s="116"/>
      <c r="L9" s="116"/>
      <c r="M9" s="116"/>
      <c r="N9" s="116"/>
      <c r="O9" s="117"/>
      <c r="P9" s="96"/>
      <c r="Q9" s="96"/>
      <c r="R9" s="97"/>
      <c r="S9" s="98"/>
    </row>
    <row r="10" spans="1:22" ht="13.9" customHeight="1" x14ac:dyDescent="0.2">
      <c r="A10" s="93"/>
      <c r="B10" s="94"/>
      <c r="C10" s="94"/>
      <c r="D10" s="94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96"/>
      <c r="Q10" s="96"/>
      <c r="R10" s="97"/>
      <c r="S10" s="98"/>
    </row>
    <row r="11" spans="1:22" ht="13.9" customHeight="1" x14ac:dyDescent="0.2">
      <c r="A11" s="93"/>
      <c r="B11" s="94"/>
      <c r="C11" s="94"/>
      <c r="D11" s="94"/>
      <c r="E11" s="133" t="s">
        <v>87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96"/>
      <c r="Q11" s="96"/>
      <c r="R11" s="97"/>
      <c r="S11" s="98"/>
      <c r="U11" s="86"/>
    </row>
    <row r="12" spans="1:22" ht="13.9" customHeight="1" x14ac:dyDescent="0.2">
      <c r="A12" s="93"/>
      <c r="B12" s="94"/>
      <c r="C12" s="94"/>
      <c r="D12" s="94"/>
      <c r="E12" s="94"/>
      <c r="F12" s="95"/>
      <c r="G12" s="95"/>
      <c r="H12" s="94"/>
      <c r="I12" s="94"/>
      <c r="J12" s="95"/>
      <c r="K12" s="95"/>
      <c r="L12" s="95"/>
      <c r="M12" s="95"/>
      <c r="N12" s="94"/>
      <c r="O12" s="94"/>
      <c r="P12" s="96"/>
      <c r="Q12" s="96"/>
      <c r="R12" s="97"/>
      <c r="S12" s="98"/>
    </row>
    <row r="13" spans="1:22" ht="13.9" customHeight="1" x14ac:dyDescent="0.2">
      <c r="A13" s="93"/>
      <c r="B13" s="94"/>
      <c r="C13" s="94"/>
      <c r="D13" s="94"/>
      <c r="E13" s="94"/>
      <c r="F13" s="95"/>
      <c r="G13" s="95"/>
      <c r="H13" s="94"/>
      <c r="I13" s="94"/>
      <c r="J13" s="95"/>
      <c r="K13" s="95"/>
      <c r="L13" s="95"/>
      <c r="M13" s="95"/>
      <c r="N13" s="94"/>
      <c r="O13" s="94"/>
      <c r="P13" s="96"/>
      <c r="Q13" s="96"/>
      <c r="R13" s="97"/>
      <c r="S13" s="98"/>
    </row>
    <row r="14" spans="1:22" ht="13.9" customHeight="1" thickBot="1" x14ac:dyDescent="0.25">
      <c r="A14" s="99"/>
      <c r="B14" s="100"/>
      <c r="C14" s="100"/>
      <c r="D14" s="100"/>
      <c r="E14" s="100"/>
      <c r="F14" s="101"/>
      <c r="G14" s="101"/>
      <c r="H14" s="100"/>
      <c r="I14" s="100"/>
      <c r="J14" s="101"/>
      <c r="K14" s="101"/>
      <c r="L14" s="101"/>
      <c r="M14" s="101"/>
      <c r="N14" s="100"/>
      <c r="O14" s="100"/>
      <c r="P14" s="102"/>
      <c r="Q14" s="102"/>
      <c r="R14" s="103"/>
      <c r="S14" s="104"/>
    </row>
    <row r="15" spans="1:22" ht="13.9" customHeight="1" thickTop="1" x14ac:dyDescent="0.2">
      <c r="A15" s="167"/>
      <c r="B15" s="167"/>
      <c r="C15" s="167"/>
      <c r="D15" s="167"/>
      <c r="E15" s="167"/>
      <c r="F15" s="167"/>
      <c r="G15" s="167"/>
    </row>
    <row r="16" spans="1:22" ht="13.15" customHeight="1" x14ac:dyDescent="0.2">
      <c r="A16" s="25"/>
      <c r="B16" s="24"/>
      <c r="C16" s="24"/>
      <c r="D16" s="24"/>
      <c r="E16" s="24"/>
      <c r="F16" s="24"/>
      <c r="G16" s="24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5"/>
    </row>
    <row r="17" spans="1:19" ht="16.149999999999999" customHeight="1" x14ac:dyDescent="0.2">
      <c r="A17" s="165" t="s">
        <v>18</v>
      </c>
      <c r="B17" s="166"/>
      <c r="C17" s="166"/>
      <c r="D17" s="166"/>
      <c r="E17" s="166"/>
      <c r="F17" s="166"/>
      <c r="G17" s="166"/>
      <c r="H17" s="159" t="s">
        <v>81</v>
      </c>
      <c r="I17" s="160"/>
      <c r="J17" s="160"/>
      <c r="K17" s="160"/>
      <c r="L17" s="160"/>
      <c r="M17" s="160"/>
      <c r="N17" s="160"/>
      <c r="O17" s="160"/>
      <c r="P17" s="160"/>
      <c r="Q17" s="160"/>
      <c r="S17" s="6"/>
    </row>
    <row r="18" spans="1:19" ht="16.149999999999999" customHeight="1" x14ac:dyDescent="0.2">
      <c r="A18" s="18"/>
      <c r="B18" s="23"/>
      <c r="C18" s="19"/>
      <c r="D18" s="19"/>
      <c r="E18" s="19"/>
      <c r="F18" s="19"/>
      <c r="M18" s="19"/>
      <c r="N18" s="19"/>
      <c r="O18" s="19"/>
      <c r="P18" s="19"/>
      <c r="S18" s="6"/>
    </row>
    <row r="19" spans="1:19" ht="16.149999999999999" customHeight="1" x14ac:dyDescent="0.2">
      <c r="A19" s="165" t="s">
        <v>4</v>
      </c>
      <c r="B19" s="166"/>
      <c r="C19" s="166"/>
      <c r="D19" s="166"/>
      <c r="E19" s="166"/>
      <c r="F19" s="166"/>
      <c r="G19" s="166"/>
      <c r="H19" s="161" t="s">
        <v>82</v>
      </c>
      <c r="I19" s="162"/>
      <c r="J19" s="162"/>
      <c r="K19" s="162"/>
      <c r="L19" s="162"/>
      <c r="M19" s="162"/>
      <c r="N19" s="162"/>
      <c r="O19" s="162"/>
      <c r="P19" s="162"/>
      <c r="Q19" s="163"/>
      <c r="S19" s="6"/>
    </row>
    <row r="20" spans="1:19" ht="16.149999999999999" customHeight="1" x14ac:dyDescent="0.2">
      <c r="A20" s="20"/>
      <c r="H20" s="135" t="s">
        <v>83</v>
      </c>
      <c r="I20" s="136"/>
      <c r="J20" s="136"/>
      <c r="K20" s="136"/>
      <c r="L20" s="136"/>
      <c r="M20" s="136"/>
      <c r="N20" s="136"/>
      <c r="O20" s="136"/>
      <c r="P20" s="136"/>
      <c r="Q20" s="137"/>
      <c r="S20" s="6"/>
    </row>
    <row r="21" spans="1:19" ht="16.149999999999999" customHeight="1" x14ac:dyDescent="0.2">
      <c r="A21" s="20"/>
      <c r="G21" s="19"/>
      <c r="H21" s="156" t="s">
        <v>84</v>
      </c>
      <c r="I21" s="157"/>
      <c r="J21" s="157"/>
      <c r="K21" s="157"/>
      <c r="L21" s="157"/>
      <c r="M21" s="157"/>
      <c r="N21" s="157"/>
      <c r="O21" s="157"/>
      <c r="P21" s="157"/>
      <c r="Q21" s="158"/>
      <c r="S21" s="6"/>
    </row>
    <row r="22" spans="1:19" ht="16.149999999999999" customHeight="1" x14ac:dyDescent="0.2">
      <c r="A22" s="20"/>
      <c r="G22" s="19"/>
      <c r="H22" s="19"/>
      <c r="I22" s="19"/>
      <c r="J22" s="19"/>
      <c r="K22" s="19"/>
      <c r="Q22" s="29"/>
      <c r="R22" s="30"/>
      <c r="S22" s="6"/>
    </row>
    <row r="23" spans="1:19" ht="16.149999999999999" customHeight="1" x14ac:dyDescent="0.2">
      <c r="A23" s="107" t="s">
        <v>88</v>
      </c>
      <c r="B23" s="108"/>
      <c r="C23" s="108"/>
      <c r="D23" s="108"/>
      <c r="E23" s="108"/>
      <c r="F23" s="108"/>
      <c r="G23" s="108"/>
      <c r="H23" s="109" t="s">
        <v>89</v>
      </c>
      <c r="I23" s="110"/>
      <c r="J23" s="111"/>
      <c r="K23" s="19"/>
      <c r="Q23" s="29"/>
      <c r="R23" s="30"/>
      <c r="S23" s="6"/>
    </row>
    <row r="24" spans="1:19" ht="16.149999999999999" customHeight="1" x14ac:dyDescent="0.2">
      <c r="A24" s="20"/>
      <c r="B24" s="31"/>
      <c r="C24" s="31"/>
      <c r="D24" s="31"/>
      <c r="E24" s="31"/>
      <c r="G24" s="19"/>
      <c r="H24" s="19"/>
      <c r="I24" s="19"/>
      <c r="J24" s="19"/>
      <c r="K24" s="19"/>
      <c r="Q24" s="29"/>
      <c r="R24" s="30"/>
      <c r="S24" s="6"/>
    </row>
    <row r="25" spans="1:19" ht="16.149999999999999" customHeight="1" x14ac:dyDescent="0.2">
      <c r="A25" s="165" t="s">
        <v>37</v>
      </c>
      <c r="B25" s="166"/>
      <c r="C25" s="166"/>
      <c r="D25" s="166"/>
      <c r="E25" s="166"/>
      <c r="F25" s="166"/>
      <c r="G25" s="173"/>
      <c r="H25" s="109" t="s">
        <v>90</v>
      </c>
      <c r="I25" s="110"/>
      <c r="J25" s="111"/>
      <c r="K25" s="19"/>
      <c r="Q25" s="29"/>
      <c r="R25" s="30"/>
      <c r="S25" s="6"/>
    </row>
    <row r="26" spans="1:19" ht="16.149999999999999" customHeight="1" x14ac:dyDescent="0.2">
      <c r="A26" s="20"/>
      <c r="G26" s="21"/>
      <c r="H26" s="19"/>
      <c r="I26" s="19"/>
      <c r="J26" s="19"/>
      <c r="K26" s="19"/>
      <c r="S26" s="6"/>
    </row>
    <row r="27" spans="1:19" ht="16.899999999999999" customHeight="1" x14ac:dyDescent="0.2">
      <c r="A27" s="165" t="s">
        <v>44</v>
      </c>
      <c r="B27" s="166"/>
      <c r="C27" s="166"/>
      <c r="D27" s="166"/>
      <c r="E27" s="166"/>
      <c r="F27" s="166"/>
      <c r="G27" s="166"/>
      <c r="H27" s="143" t="s">
        <v>91</v>
      </c>
      <c r="I27" s="144"/>
      <c r="J27" s="145"/>
      <c r="K27" s="51"/>
      <c r="L27" s="51" t="s">
        <v>1</v>
      </c>
      <c r="M27" s="51"/>
      <c r="N27" s="61">
        <v>2024</v>
      </c>
      <c r="O27" s="51"/>
      <c r="P27" s="51"/>
      <c r="Q27" s="51"/>
      <c r="S27" s="6"/>
    </row>
    <row r="28" spans="1:19" ht="16.899999999999999" customHeight="1" x14ac:dyDescent="0.2">
      <c r="A28" s="20"/>
      <c r="G28" s="21"/>
      <c r="H28" s="19"/>
      <c r="I28" s="19"/>
      <c r="J28" s="19"/>
      <c r="K28" s="19"/>
      <c r="S28" s="6"/>
    </row>
    <row r="29" spans="1:19" ht="16.899999999999999" customHeight="1" x14ac:dyDescent="0.2">
      <c r="A29" s="168" t="s">
        <v>34</v>
      </c>
      <c r="B29" s="169"/>
      <c r="C29" s="169"/>
      <c r="D29" s="169"/>
      <c r="E29" s="169"/>
      <c r="F29" s="169"/>
      <c r="G29" s="169"/>
      <c r="H29" s="139" t="s">
        <v>92</v>
      </c>
      <c r="I29" s="140"/>
      <c r="J29" s="140"/>
      <c r="K29" s="140"/>
      <c r="L29" s="140"/>
      <c r="M29" s="140"/>
      <c r="N29" s="140"/>
      <c r="O29" s="140"/>
      <c r="P29" s="140"/>
      <c r="Q29" s="140"/>
      <c r="R29" s="33"/>
      <c r="S29" s="11"/>
    </row>
    <row r="30" spans="1:19" ht="16.899999999999999" customHeight="1" x14ac:dyDescent="0.2">
      <c r="A30" s="165" t="s">
        <v>5</v>
      </c>
      <c r="B30" s="166"/>
      <c r="C30" s="166"/>
      <c r="D30" s="166"/>
      <c r="E30" s="166"/>
      <c r="F30" s="166"/>
      <c r="G30" s="166"/>
      <c r="H30" s="138" t="s">
        <v>93</v>
      </c>
      <c r="I30" s="164"/>
      <c r="J30" s="164"/>
      <c r="K30" s="164"/>
      <c r="L30" s="164"/>
      <c r="M30" s="164"/>
      <c r="N30" s="164"/>
      <c r="O30" s="164"/>
      <c r="P30" s="164"/>
      <c r="Q30" s="164"/>
      <c r="S30" s="6"/>
    </row>
    <row r="31" spans="1:19" ht="16.899999999999999" customHeight="1" x14ac:dyDescent="0.2">
      <c r="A31" s="165" t="s">
        <v>6</v>
      </c>
      <c r="B31" s="166"/>
      <c r="C31" s="166"/>
      <c r="D31" s="166"/>
      <c r="E31" s="166"/>
      <c r="F31" s="166"/>
      <c r="G31" s="166"/>
      <c r="H31" s="141" t="s">
        <v>94</v>
      </c>
      <c r="I31" s="142"/>
      <c r="J31" s="142"/>
      <c r="K31" s="142"/>
      <c r="L31" s="142"/>
      <c r="M31" s="142"/>
      <c r="N31" s="142"/>
      <c r="O31" s="142"/>
      <c r="P31" s="142"/>
      <c r="Q31" s="142"/>
      <c r="S31" s="6"/>
    </row>
    <row r="32" spans="1:19" ht="16.899999999999999" customHeight="1" x14ac:dyDescent="0.2">
      <c r="A32" s="165" t="s">
        <v>7</v>
      </c>
      <c r="B32" s="166"/>
      <c r="C32" s="166"/>
      <c r="D32" s="166"/>
      <c r="E32" s="166"/>
      <c r="F32" s="166"/>
      <c r="G32" s="166"/>
      <c r="H32" s="138" t="s">
        <v>95</v>
      </c>
      <c r="I32" s="136"/>
      <c r="J32" s="136"/>
      <c r="K32" s="136"/>
      <c r="L32" s="136"/>
      <c r="M32" s="136"/>
      <c r="N32" s="136"/>
      <c r="O32" s="136"/>
      <c r="P32" s="136"/>
      <c r="Q32" s="136"/>
      <c r="S32" s="6"/>
    </row>
    <row r="33" spans="1:19" ht="16.899999999999999" customHeight="1" x14ac:dyDescent="0.2">
      <c r="A33" s="20"/>
      <c r="I33" s="21"/>
      <c r="J33" s="19"/>
      <c r="K33" s="19"/>
      <c r="L33" s="19"/>
      <c r="M33" s="19"/>
      <c r="S33" s="6"/>
    </row>
    <row r="34" spans="1:19" ht="16.899999999999999" customHeight="1" x14ac:dyDescent="0.2">
      <c r="A34" s="168" t="s">
        <v>35</v>
      </c>
      <c r="B34" s="169"/>
      <c r="C34" s="169"/>
      <c r="D34" s="169"/>
      <c r="E34" s="169"/>
      <c r="F34" s="169"/>
      <c r="G34" s="169"/>
      <c r="H34" s="105" t="s">
        <v>96</v>
      </c>
      <c r="I34" s="22"/>
      <c r="J34" s="32"/>
      <c r="K34" s="22"/>
      <c r="L34" s="22"/>
      <c r="M34" s="22"/>
      <c r="N34" s="22"/>
      <c r="O34" s="22"/>
      <c r="P34" s="22"/>
      <c r="Q34" s="22"/>
      <c r="R34" s="33"/>
      <c r="S34" s="11"/>
    </row>
    <row r="35" spans="1:19" ht="16.899999999999999" customHeight="1" x14ac:dyDescent="0.2">
      <c r="A35" s="171" t="s">
        <v>5</v>
      </c>
      <c r="B35" s="172"/>
      <c r="C35" s="172"/>
      <c r="D35" s="172"/>
      <c r="E35" s="172"/>
      <c r="F35" s="172"/>
      <c r="G35" s="172"/>
      <c r="H35" s="170" t="s">
        <v>97</v>
      </c>
      <c r="I35" s="162"/>
      <c r="J35" s="162"/>
      <c r="K35" s="162"/>
      <c r="L35" s="162"/>
      <c r="M35" s="162"/>
      <c r="N35" s="162"/>
      <c r="O35" s="162"/>
      <c r="P35" s="162"/>
      <c r="Q35" s="162"/>
      <c r="R35" s="28"/>
      <c r="S35" s="5"/>
    </row>
    <row r="36" spans="1:19" ht="16.899999999999999" customHeight="1" x14ac:dyDescent="0.2">
      <c r="A36" s="165" t="s">
        <v>6</v>
      </c>
      <c r="B36" s="166"/>
      <c r="C36" s="166"/>
      <c r="D36" s="166"/>
      <c r="E36" s="166"/>
      <c r="F36" s="166"/>
      <c r="G36" s="166"/>
      <c r="H36" s="141" t="s">
        <v>94</v>
      </c>
      <c r="I36" s="142"/>
      <c r="J36" s="142"/>
      <c r="K36" s="142"/>
      <c r="L36" s="142"/>
      <c r="M36" s="142"/>
      <c r="N36" s="142"/>
      <c r="O36" s="142"/>
      <c r="P36" s="142"/>
      <c r="Q36" s="142"/>
      <c r="S36" s="6"/>
    </row>
    <row r="37" spans="1:19" ht="16.899999999999999" customHeight="1" x14ac:dyDescent="0.2">
      <c r="A37" s="165" t="s">
        <v>7</v>
      </c>
      <c r="B37" s="166"/>
      <c r="C37" s="166"/>
      <c r="D37" s="166"/>
      <c r="E37" s="166"/>
      <c r="F37" s="166"/>
      <c r="G37" s="166"/>
      <c r="H37" s="138" t="s">
        <v>98</v>
      </c>
      <c r="I37" s="136"/>
      <c r="J37" s="136"/>
      <c r="K37" s="136"/>
      <c r="L37" s="136"/>
      <c r="M37" s="136"/>
      <c r="N37" s="136"/>
      <c r="O37" s="136"/>
      <c r="P37" s="136"/>
      <c r="Q37" s="136"/>
      <c r="S37" s="6"/>
    </row>
    <row r="38" spans="1:19" ht="13.15" customHeight="1" x14ac:dyDescent="0.2">
      <c r="A38" s="57"/>
      <c r="B38" s="3"/>
      <c r="C38" s="3"/>
      <c r="D38" s="3"/>
      <c r="E38" s="3"/>
      <c r="F38" s="3"/>
      <c r="G38" s="58"/>
      <c r="H38" s="59"/>
      <c r="I38" s="59"/>
      <c r="J38" s="59"/>
      <c r="K38" s="59"/>
      <c r="L38" s="3"/>
      <c r="M38" s="3"/>
      <c r="N38" s="3"/>
      <c r="O38" s="3"/>
      <c r="P38" s="3"/>
      <c r="Q38" s="3"/>
      <c r="R38" s="3"/>
      <c r="S38" s="7"/>
    </row>
  </sheetData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V41"/>
  <sheetViews>
    <sheetView zoomScaleNormal="100" zoomScalePageLayoutView="7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2024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3.15" customHeight="1" x14ac:dyDescent="0.2">
      <c r="A5" s="13"/>
      <c r="B5" s="14"/>
      <c r="C5" s="2"/>
      <c r="D5" s="2"/>
      <c r="E5" s="2"/>
      <c r="F5" s="19"/>
      <c r="G5" s="19"/>
      <c r="H5" s="19"/>
      <c r="I5" s="19"/>
      <c r="J5" s="35"/>
      <c r="K5" s="35"/>
      <c r="L5" s="35"/>
      <c r="M5" s="35"/>
      <c r="N5" s="35"/>
      <c r="O5" s="35"/>
      <c r="P5" s="35"/>
      <c r="Q5" s="35"/>
      <c r="R5" s="17"/>
      <c r="S5" s="17"/>
    </row>
    <row r="6" spans="1:22" ht="18.399999999999999" customHeight="1" x14ac:dyDescent="0.2">
      <c r="A6" s="2"/>
      <c r="B6" s="2"/>
      <c r="C6" s="2"/>
      <c r="D6" s="2"/>
      <c r="E6" s="2"/>
      <c r="F6" s="19"/>
      <c r="G6" s="14"/>
      <c r="H6" s="182" t="s">
        <v>42</v>
      </c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3"/>
      <c r="U6" s="183"/>
      <c r="V6" s="183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184" t="str">
        <f>Coordonnées!$H$27</f>
        <v>Budget</v>
      </c>
      <c r="I7" s="184"/>
      <c r="J7" s="184"/>
      <c r="K7" s="184" t="str">
        <f>Coordonnées!$H$27</f>
        <v>Budget</v>
      </c>
      <c r="L7" s="184"/>
      <c r="M7" s="184"/>
      <c r="N7" s="184" t="str">
        <f>Coordonnées!$H$27</f>
        <v>Budget</v>
      </c>
      <c r="O7" s="184"/>
      <c r="P7" s="184"/>
      <c r="Q7" s="184" t="str">
        <f>Coordonnées!$H$27</f>
        <v>Budget</v>
      </c>
      <c r="R7" s="184"/>
      <c r="S7" s="184"/>
      <c r="T7" s="184" t="str">
        <f>Coordonnées!$H$27</f>
        <v>Budget</v>
      </c>
      <c r="U7" s="184"/>
      <c r="V7" s="184"/>
    </row>
    <row r="8" spans="1:22" ht="18.399999999999999" customHeight="1" thickBot="1" x14ac:dyDescent="0.25">
      <c r="A8" s="191" t="s">
        <v>2</v>
      </c>
      <c r="B8" s="191"/>
      <c r="C8" s="191"/>
      <c r="D8" s="191"/>
      <c r="E8" s="191"/>
      <c r="F8" s="191"/>
      <c r="G8" s="191"/>
      <c r="H8" s="181">
        <f>K8-1</f>
        <v>2020</v>
      </c>
      <c r="I8" s="181"/>
      <c r="J8" s="181"/>
      <c r="K8" s="181">
        <f>N8-1</f>
        <v>2021</v>
      </c>
      <c r="L8" s="181"/>
      <c r="M8" s="181"/>
      <c r="N8" s="181">
        <f>Q8-1</f>
        <v>2022</v>
      </c>
      <c r="O8" s="181"/>
      <c r="P8" s="181"/>
      <c r="Q8" s="181">
        <f>T8-1</f>
        <v>2023</v>
      </c>
      <c r="R8" s="181"/>
      <c r="S8" s="181"/>
      <c r="T8" s="181">
        <f>R2</f>
        <v>2024</v>
      </c>
      <c r="U8" s="181"/>
      <c r="V8" s="181"/>
    </row>
    <row r="9" spans="1:22" ht="18.399999999999999" customHeight="1" thickBot="1" x14ac:dyDescent="0.25">
      <c r="A9" s="185" t="s">
        <v>67</v>
      </c>
      <c r="B9" s="186"/>
      <c r="C9" s="186"/>
      <c r="D9" s="186"/>
      <c r="E9" s="186"/>
      <c r="F9" s="186"/>
      <c r="G9" s="187"/>
      <c r="H9" s="175">
        <f>'Ordinaire GE'!H26-'Ordinaire GE'!H15</f>
        <v>81598.289999999106</v>
      </c>
      <c r="I9" s="176"/>
      <c r="J9" s="177"/>
      <c r="K9" s="175">
        <f>'Ordinaire GE'!K26-'Ordinaire GE'!K15</f>
        <v>98412.749999999069</v>
      </c>
      <c r="L9" s="176"/>
      <c r="M9" s="177"/>
      <c r="N9" s="175">
        <f>'Ordinaire GE'!N26-'Ordinaire GE'!N15</f>
        <v>998691.5</v>
      </c>
      <c r="O9" s="176"/>
      <c r="P9" s="177"/>
      <c r="Q9" s="175">
        <f>'Ordinaire GE'!Q26-'Ordinaire GE'!Q15</f>
        <v>66451.13000000082</v>
      </c>
      <c r="R9" s="176"/>
      <c r="S9" s="177"/>
      <c r="T9" s="175">
        <f>'Ordinaire GE'!T26-'Ordinaire GE'!T15</f>
        <v>519338.06000000052</v>
      </c>
      <c r="U9" s="176"/>
      <c r="V9" s="177"/>
    </row>
    <row r="10" spans="1:22" ht="40.5" customHeight="1" thickBot="1" x14ac:dyDescent="0.25">
      <c r="A10" s="188" t="s">
        <v>75</v>
      </c>
      <c r="B10" s="189"/>
      <c r="C10" s="189"/>
      <c r="D10" s="189"/>
      <c r="E10" s="189"/>
      <c r="F10" s="189"/>
      <c r="G10" s="190"/>
      <c r="H10" s="178">
        <f>'Ordinaire GE'!H29-'Ordinaire GE'!H18</f>
        <v>140896.08999999892</v>
      </c>
      <c r="I10" s="179"/>
      <c r="J10" s="180"/>
      <c r="K10" s="178">
        <f>'Ordinaire GE'!K29-'Ordinaire GE'!K18</f>
        <v>576928.9599999981</v>
      </c>
      <c r="L10" s="179"/>
      <c r="M10" s="180"/>
      <c r="N10" s="178">
        <f>'Ordinaire GE'!N29-'Ordinaire GE'!N18</f>
        <v>524660.0700000003</v>
      </c>
      <c r="O10" s="179"/>
      <c r="P10" s="180"/>
      <c r="Q10" s="178">
        <f>'Ordinaire GE'!Q29-'Ordinaire GE'!Q18</f>
        <v>741115.54000000097</v>
      </c>
      <c r="R10" s="179"/>
      <c r="S10" s="180"/>
      <c r="T10" s="178">
        <f>'Ordinaire GE'!T29-'Ordinaire GE'!T18</f>
        <v>503336.36000000127</v>
      </c>
      <c r="U10" s="179"/>
      <c r="V10" s="180"/>
    </row>
    <row r="11" spans="1:22" ht="16.899999999999999" customHeight="1" x14ac:dyDescent="0.2">
      <c r="A11" s="39" t="s">
        <v>68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7"/>
      <c r="M11" s="37"/>
      <c r="N11" s="37"/>
      <c r="O11" s="37"/>
      <c r="P11" s="37"/>
      <c r="Q11" s="37"/>
      <c r="R11" s="39"/>
      <c r="S11" s="39"/>
    </row>
    <row r="12" spans="1:22" ht="16.899999999999999" customHeight="1" x14ac:dyDescent="0.2">
      <c r="A12" s="2"/>
      <c r="B12" s="2"/>
      <c r="C12" s="2"/>
      <c r="D12" s="2"/>
      <c r="E12" s="2"/>
      <c r="F12" s="19"/>
      <c r="G12" s="14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spans="1:22" ht="16.899999999999999" customHeight="1" x14ac:dyDescent="0.2">
      <c r="A13" s="37"/>
      <c r="B13" s="38"/>
      <c r="C13" s="38"/>
      <c r="D13" s="38"/>
      <c r="E13" s="38"/>
      <c r="F13" s="38"/>
      <c r="G13" s="38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6.899999999999999" customHeight="1" x14ac:dyDescent="0.2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</row>
    <row r="15" spans="1:22" ht="16.899999999999999" customHeight="1" x14ac:dyDescent="0.2">
      <c r="A15" s="37"/>
      <c r="B15" s="37"/>
      <c r="C15" s="37"/>
      <c r="D15" s="37"/>
      <c r="E15" s="37"/>
      <c r="F15" s="37"/>
      <c r="G15" s="37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 ht="25.15" customHeight="1" x14ac:dyDescent="0.2">
      <c r="A16" s="81"/>
      <c r="B16" s="81"/>
      <c r="C16" s="81"/>
      <c r="D16" s="81"/>
      <c r="E16" s="81"/>
      <c r="F16" s="81"/>
      <c r="G16" s="81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19" ht="16.899999999999999" customHeight="1" x14ac:dyDescent="0.2">
      <c r="A17" s="39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7"/>
      <c r="M17" s="37"/>
      <c r="N17" s="37"/>
      <c r="O17" s="37"/>
      <c r="P17" s="37"/>
      <c r="Q17" s="37"/>
      <c r="R17" s="39"/>
      <c r="S17" s="39"/>
    </row>
    <row r="18" spans="1:19" ht="16.899999999999999" customHeight="1" x14ac:dyDescent="0.2"/>
    <row r="19" spans="1:19" ht="16.899999999999999" customHeight="1" x14ac:dyDescent="0.2"/>
    <row r="20" spans="1:19" ht="16.899999999999999" customHeight="1" x14ac:dyDescent="0.2"/>
    <row r="21" spans="1:19" ht="16.899999999999999" customHeight="1" x14ac:dyDescent="0.2"/>
    <row r="22" spans="1:19" ht="16.899999999999999" customHeight="1" x14ac:dyDescent="0.2"/>
    <row r="23" spans="1:19" ht="16.899999999999999" customHeight="1" x14ac:dyDescent="0.2"/>
    <row r="24" spans="1:19" ht="16.899999999999999" customHeight="1" x14ac:dyDescent="0.2"/>
    <row r="25" spans="1:19" ht="16.899999999999999" customHeight="1" x14ac:dyDescent="0.2"/>
    <row r="26" spans="1:19" ht="16.899999999999999" customHeight="1" x14ac:dyDescent="0.2"/>
    <row r="27" spans="1:19" ht="16.899999999999999" customHeight="1" x14ac:dyDescent="0.2"/>
    <row r="28" spans="1:19" ht="16.899999999999999" customHeight="1" x14ac:dyDescent="0.2"/>
    <row r="29" spans="1:19" ht="16.899999999999999" customHeight="1" x14ac:dyDescent="0.2"/>
    <row r="30" spans="1:19" ht="16.899999999999999" customHeight="1" x14ac:dyDescent="0.2"/>
    <row r="31" spans="1:19" ht="16.899999999999999" customHeight="1" x14ac:dyDescent="0.2"/>
    <row r="32" spans="1:19" ht="16.899999999999999" customHeight="1" x14ac:dyDescent="0.2"/>
    <row r="33" ht="16.899999999999999" customHeight="1" x14ac:dyDescent="0.2"/>
    <row r="34" ht="16.899999999999999" customHeight="1" x14ac:dyDescent="0.2"/>
    <row r="35" ht="16.899999999999999" customHeight="1" x14ac:dyDescent="0.2"/>
    <row r="36" ht="16.899999999999999" customHeight="1" x14ac:dyDescent="0.2"/>
    <row r="37" ht="16.899999999999999" customHeight="1" x14ac:dyDescent="0.2"/>
    <row r="38" ht="16.899999999999999" customHeight="1" x14ac:dyDescent="0.2"/>
    <row r="39" ht="16.899999999999999" customHeight="1" x14ac:dyDescent="0.2"/>
    <row r="40" ht="16.899999999999999" customHeight="1" x14ac:dyDescent="0.2"/>
    <row r="41" ht="16.899999999999999" customHeight="1" x14ac:dyDescent="0.2"/>
  </sheetData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V30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2024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2"/>
      <c r="B5" s="2"/>
      <c r="C5" s="2"/>
      <c r="D5" s="2"/>
      <c r="E5" s="2"/>
      <c r="L5" s="36"/>
      <c r="M5" s="36"/>
      <c r="N5" s="36"/>
      <c r="O5" s="36"/>
      <c r="P5" s="36"/>
      <c r="Q5" s="36"/>
      <c r="R5" s="17"/>
      <c r="S5" s="17"/>
    </row>
    <row r="6" spans="1:22" ht="18.399999999999999" customHeight="1" x14ac:dyDescent="0.2">
      <c r="A6" s="13"/>
      <c r="B6" s="2"/>
      <c r="C6" s="2"/>
      <c r="D6" s="2"/>
      <c r="E6" s="2"/>
      <c r="H6" s="227" t="s">
        <v>43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8"/>
      <c r="U6" s="228"/>
      <c r="V6" s="228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229" t="str">
        <f>Coordonnées!$H$27</f>
        <v>Budget</v>
      </c>
      <c r="I7" s="229"/>
      <c r="J7" s="229"/>
      <c r="K7" s="229" t="str">
        <f>Coordonnées!$H$27</f>
        <v>Budget</v>
      </c>
      <c r="L7" s="229"/>
      <c r="M7" s="229"/>
      <c r="N7" s="229" t="str">
        <f>Coordonnées!$H$27</f>
        <v>Budget</v>
      </c>
      <c r="O7" s="229"/>
      <c r="P7" s="229"/>
      <c r="Q7" s="229" t="str">
        <f>Coordonnées!$H$27</f>
        <v>Budget</v>
      </c>
      <c r="R7" s="229"/>
      <c r="S7" s="229"/>
      <c r="T7" s="229" t="str">
        <f>Coordonnées!$H$27</f>
        <v>Budget</v>
      </c>
      <c r="U7" s="229"/>
      <c r="V7" s="229"/>
    </row>
    <row r="8" spans="1:22" ht="18.399999999999999" customHeight="1" x14ac:dyDescent="0.2">
      <c r="A8" s="37"/>
      <c r="B8" s="40"/>
      <c r="C8" s="38"/>
      <c r="D8" s="38"/>
      <c r="E8" s="38"/>
      <c r="F8" s="38"/>
      <c r="G8" s="38"/>
      <c r="H8" s="230" t="s">
        <v>99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232"/>
      <c r="V8" s="233"/>
    </row>
    <row r="9" spans="1:22" ht="18.399999999999999" customHeight="1" x14ac:dyDescent="0.2">
      <c r="A9" s="223" t="s">
        <v>2</v>
      </c>
      <c r="B9" s="234"/>
      <c r="C9" s="223"/>
      <c r="D9" s="223"/>
      <c r="E9" s="223"/>
      <c r="F9" s="223"/>
      <c r="G9" s="223"/>
      <c r="H9" s="224">
        <f>K9-1</f>
        <v>2020</v>
      </c>
      <c r="I9" s="224"/>
      <c r="J9" s="224"/>
      <c r="K9" s="224">
        <f>N9-1</f>
        <v>2021</v>
      </c>
      <c r="L9" s="224"/>
      <c r="M9" s="224"/>
      <c r="N9" s="224">
        <f>Q9-1</f>
        <v>2022</v>
      </c>
      <c r="O9" s="224"/>
      <c r="P9" s="224"/>
      <c r="Q9" s="224">
        <f>T9-1</f>
        <v>2023</v>
      </c>
      <c r="R9" s="224"/>
      <c r="S9" s="224"/>
      <c r="T9" s="224">
        <f>R2</f>
        <v>2024</v>
      </c>
      <c r="U9" s="224"/>
      <c r="V9" s="224"/>
    </row>
    <row r="10" spans="1:22" ht="18.399999999999999" customHeight="1" x14ac:dyDescent="0.2">
      <c r="A10" s="225" t="s">
        <v>13</v>
      </c>
      <c r="B10" s="226"/>
      <c r="C10" s="226"/>
      <c r="D10" s="226"/>
      <c r="E10" s="226"/>
      <c r="F10" s="226"/>
      <c r="G10" s="226"/>
      <c r="H10" s="216">
        <v>3328072.09</v>
      </c>
      <c r="I10" s="217">
        <v>5512664.2599999998</v>
      </c>
      <c r="J10" s="218">
        <v>5512664.2599999998</v>
      </c>
      <c r="K10" s="216">
        <v>3309538.13</v>
      </c>
      <c r="L10" s="217">
        <v>5512664.2599999998</v>
      </c>
      <c r="M10" s="218">
        <v>5512664.2599999998</v>
      </c>
      <c r="N10" s="216">
        <v>3434185</v>
      </c>
      <c r="O10" s="217">
        <v>5512664.2599999998</v>
      </c>
      <c r="P10" s="218">
        <v>5512664.2599999998</v>
      </c>
      <c r="Q10" s="216">
        <v>4057455.55</v>
      </c>
      <c r="R10" s="217">
        <v>5512664.2599999998</v>
      </c>
      <c r="S10" s="218">
        <v>5512664.2599999998</v>
      </c>
      <c r="T10" s="216">
        <v>4382055.93</v>
      </c>
      <c r="U10" s="217">
        <v>5512664.2599999998</v>
      </c>
      <c r="V10" s="218">
        <v>5512664.2599999998</v>
      </c>
    </row>
    <row r="11" spans="1:22" ht="18.399999999999999" customHeight="1" x14ac:dyDescent="0.2">
      <c r="A11" s="207" t="s">
        <v>14</v>
      </c>
      <c r="B11" s="208"/>
      <c r="C11" s="208"/>
      <c r="D11" s="208"/>
      <c r="E11" s="208"/>
      <c r="F11" s="208"/>
      <c r="G11" s="208"/>
      <c r="H11" s="213">
        <v>1960610.34</v>
      </c>
      <c r="I11" s="214">
        <v>2726342.74</v>
      </c>
      <c r="J11" s="215">
        <v>2726342.74</v>
      </c>
      <c r="K11" s="213">
        <v>1792959.44</v>
      </c>
      <c r="L11" s="214">
        <v>2726342.74</v>
      </c>
      <c r="M11" s="215">
        <v>2726342.74</v>
      </c>
      <c r="N11" s="213">
        <v>2125096.81</v>
      </c>
      <c r="O11" s="214">
        <v>2726342.74</v>
      </c>
      <c r="P11" s="215">
        <v>2726342.74</v>
      </c>
      <c r="Q11" s="213">
        <v>2369174.5699999998</v>
      </c>
      <c r="R11" s="214">
        <v>2726342.74</v>
      </c>
      <c r="S11" s="215">
        <v>2726342.74</v>
      </c>
      <c r="T11" s="213">
        <v>2514491.2400000002</v>
      </c>
      <c r="U11" s="214">
        <v>2726342.74</v>
      </c>
      <c r="V11" s="215">
        <v>2726342.74</v>
      </c>
    </row>
    <row r="12" spans="1:22" ht="18.399999999999999" customHeight="1" x14ac:dyDescent="0.2">
      <c r="A12" s="207" t="s">
        <v>15</v>
      </c>
      <c r="B12" s="208"/>
      <c r="C12" s="208"/>
      <c r="D12" s="208"/>
      <c r="E12" s="208"/>
      <c r="F12" s="208"/>
      <c r="G12" s="208"/>
      <c r="H12" s="213">
        <v>1928329.37</v>
      </c>
      <c r="I12" s="214">
        <v>4264832.04</v>
      </c>
      <c r="J12" s="215">
        <v>4264832.04</v>
      </c>
      <c r="K12" s="213">
        <v>2100561.2200000002</v>
      </c>
      <c r="L12" s="214">
        <v>4264832.04</v>
      </c>
      <c r="M12" s="215">
        <v>4264832.04</v>
      </c>
      <c r="N12" s="213">
        <v>1964385.13</v>
      </c>
      <c r="O12" s="214">
        <v>4264832.04</v>
      </c>
      <c r="P12" s="215">
        <v>4264832.04</v>
      </c>
      <c r="Q12" s="213">
        <v>2130024.13</v>
      </c>
      <c r="R12" s="214">
        <v>4264832.04</v>
      </c>
      <c r="S12" s="215">
        <v>4264832.04</v>
      </c>
      <c r="T12" s="213">
        <v>2579351.9300000002</v>
      </c>
      <c r="U12" s="214">
        <v>4264832.04</v>
      </c>
      <c r="V12" s="215">
        <v>4264832.04</v>
      </c>
    </row>
    <row r="13" spans="1:22" ht="18.399999999999999" customHeight="1" x14ac:dyDescent="0.2">
      <c r="A13" s="207" t="s">
        <v>16</v>
      </c>
      <c r="B13" s="208"/>
      <c r="C13" s="208"/>
      <c r="D13" s="208"/>
      <c r="E13" s="208"/>
      <c r="F13" s="208"/>
      <c r="G13" s="208"/>
      <c r="H13" s="213">
        <v>675069.19</v>
      </c>
      <c r="I13" s="214">
        <v>41563.69</v>
      </c>
      <c r="J13" s="215">
        <v>41563.69</v>
      </c>
      <c r="K13" s="213">
        <v>659455.31000000006</v>
      </c>
      <c r="L13" s="214">
        <v>41563.69</v>
      </c>
      <c r="M13" s="215">
        <v>41563.69</v>
      </c>
      <c r="N13" s="213">
        <v>769558.29</v>
      </c>
      <c r="O13" s="214">
        <v>41563.69</v>
      </c>
      <c r="P13" s="215">
        <v>41563.69</v>
      </c>
      <c r="Q13" s="213">
        <v>865866.03</v>
      </c>
      <c r="R13" s="214">
        <v>41563.69</v>
      </c>
      <c r="S13" s="215">
        <v>41563.69</v>
      </c>
      <c r="T13" s="213">
        <v>974362.61</v>
      </c>
      <c r="U13" s="214">
        <v>41563.69</v>
      </c>
      <c r="V13" s="215">
        <v>41563.69</v>
      </c>
    </row>
    <row r="14" spans="1:22" ht="18.399999999999999" customHeight="1" thickBot="1" x14ac:dyDescent="0.25">
      <c r="A14" s="192" t="s">
        <v>48</v>
      </c>
      <c r="B14" s="193"/>
      <c r="C14" s="193"/>
      <c r="D14" s="193"/>
      <c r="E14" s="193"/>
      <c r="F14" s="193"/>
      <c r="G14" s="193"/>
      <c r="H14" s="195">
        <v>13754.95</v>
      </c>
      <c r="I14" s="196">
        <v>0</v>
      </c>
      <c r="J14" s="197">
        <v>0</v>
      </c>
      <c r="K14" s="195">
        <v>13825.02</v>
      </c>
      <c r="L14" s="196">
        <v>0</v>
      </c>
      <c r="M14" s="197">
        <v>0</v>
      </c>
      <c r="N14" s="195">
        <v>164030.94</v>
      </c>
      <c r="O14" s="196">
        <v>0</v>
      </c>
      <c r="P14" s="197">
        <v>0</v>
      </c>
      <c r="Q14" s="195">
        <v>16028.96</v>
      </c>
      <c r="R14" s="196">
        <v>0</v>
      </c>
      <c r="S14" s="197">
        <v>0</v>
      </c>
      <c r="T14" s="195">
        <v>46556.22</v>
      </c>
      <c r="U14" s="196">
        <v>0</v>
      </c>
      <c r="V14" s="197">
        <v>0</v>
      </c>
    </row>
    <row r="15" spans="1:22" ht="18.399999999999999" customHeight="1" thickBot="1" x14ac:dyDescent="0.25">
      <c r="A15" s="185" t="s">
        <v>69</v>
      </c>
      <c r="B15" s="186"/>
      <c r="C15" s="186"/>
      <c r="D15" s="186"/>
      <c r="E15" s="186"/>
      <c r="F15" s="186"/>
      <c r="G15" s="186"/>
      <c r="H15" s="204">
        <f>SUM(H10:H14)</f>
        <v>7905835.9400000004</v>
      </c>
      <c r="I15" s="205"/>
      <c r="J15" s="206"/>
      <c r="K15" s="205">
        <f>SUM(K10:K14)</f>
        <v>7876339.120000001</v>
      </c>
      <c r="L15" s="205"/>
      <c r="M15" s="205"/>
      <c r="N15" s="204">
        <f>SUM(N10:N14)</f>
        <v>8457256.1699999999</v>
      </c>
      <c r="O15" s="205"/>
      <c r="P15" s="206"/>
      <c r="Q15" s="205">
        <f>SUM(Q10:Q14)</f>
        <v>9438549.2400000002</v>
      </c>
      <c r="R15" s="205"/>
      <c r="S15" s="206"/>
      <c r="T15" s="205">
        <f>SUM(T10:T14)</f>
        <v>10496817.93</v>
      </c>
      <c r="U15" s="205"/>
      <c r="V15" s="206"/>
    </row>
    <row r="16" spans="1:22" ht="18.399999999999999" customHeight="1" x14ac:dyDescent="0.2">
      <c r="A16" s="207" t="s">
        <v>30</v>
      </c>
      <c r="B16" s="208"/>
      <c r="C16" s="208"/>
      <c r="D16" s="208"/>
      <c r="E16" s="208"/>
      <c r="F16" s="208"/>
      <c r="G16" s="208"/>
      <c r="H16" s="210">
        <v>182114.13</v>
      </c>
      <c r="I16" s="211">
        <v>1521059.02</v>
      </c>
      <c r="J16" s="212">
        <v>2351270.66</v>
      </c>
      <c r="K16" s="210">
        <v>78292.95</v>
      </c>
      <c r="L16" s="211">
        <v>1659060.83</v>
      </c>
      <c r="M16" s="212">
        <v>1521059.02</v>
      </c>
      <c r="N16" s="210">
        <v>24444.45</v>
      </c>
      <c r="O16" s="211">
        <v>2230351.92</v>
      </c>
      <c r="P16" s="212">
        <v>1659060.83</v>
      </c>
      <c r="Q16" s="210">
        <v>26205.89</v>
      </c>
      <c r="R16" s="211">
        <v>2351270.66</v>
      </c>
      <c r="S16" s="212">
        <v>2230351.92</v>
      </c>
      <c r="T16" s="210">
        <v>378771.33</v>
      </c>
      <c r="U16" s="211">
        <v>2351270.66</v>
      </c>
      <c r="V16" s="212">
        <v>2230351.92</v>
      </c>
    </row>
    <row r="17" spans="1:22" ht="18.399999999999999" customHeight="1" thickBot="1" x14ac:dyDescent="0.25">
      <c r="A17" s="192" t="s">
        <v>3</v>
      </c>
      <c r="B17" s="193"/>
      <c r="C17" s="193"/>
      <c r="D17" s="193"/>
      <c r="E17" s="193"/>
      <c r="F17" s="193"/>
      <c r="G17" s="193"/>
      <c r="H17" s="195">
        <v>0</v>
      </c>
      <c r="I17" s="196">
        <v>1192323.53</v>
      </c>
      <c r="J17" s="197">
        <v>824300.6</v>
      </c>
      <c r="K17" s="195">
        <v>0</v>
      </c>
      <c r="L17" s="196">
        <v>4295659.8600000003</v>
      </c>
      <c r="M17" s="197">
        <v>1192323.53</v>
      </c>
      <c r="N17" s="195">
        <v>1058247.6799999999</v>
      </c>
      <c r="O17" s="196">
        <v>1045347.08</v>
      </c>
      <c r="P17" s="197">
        <v>4295659.8600000003</v>
      </c>
      <c r="Q17" s="195">
        <v>0</v>
      </c>
      <c r="R17" s="196">
        <v>824300.6</v>
      </c>
      <c r="S17" s="197">
        <v>1045347.08</v>
      </c>
      <c r="T17" s="195">
        <v>850000</v>
      </c>
      <c r="U17" s="196">
        <v>824300.6</v>
      </c>
      <c r="V17" s="197">
        <v>1045347.08</v>
      </c>
    </row>
    <row r="18" spans="1:22" ht="18.399999999999999" customHeight="1" thickBot="1" x14ac:dyDescent="0.25">
      <c r="A18" s="198" t="s">
        <v>70</v>
      </c>
      <c r="B18" s="199"/>
      <c r="C18" s="199"/>
      <c r="D18" s="199"/>
      <c r="E18" s="199"/>
      <c r="F18" s="199"/>
      <c r="G18" s="199"/>
      <c r="H18" s="201">
        <f>SUM(H15:H17)</f>
        <v>8087950.0700000003</v>
      </c>
      <c r="I18" s="202"/>
      <c r="J18" s="203"/>
      <c r="K18" s="202">
        <f>SUM(K15:K17)</f>
        <v>7954632.0700000012</v>
      </c>
      <c r="L18" s="202"/>
      <c r="M18" s="202"/>
      <c r="N18" s="201">
        <f>SUM(N15:N17)</f>
        <v>9539948.2999999989</v>
      </c>
      <c r="O18" s="202"/>
      <c r="P18" s="203"/>
      <c r="Q18" s="201">
        <f>SUM(Q15:Q17)</f>
        <v>9464755.1300000008</v>
      </c>
      <c r="R18" s="202"/>
      <c r="S18" s="203"/>
      <c r="T18" s="201">
        <f>SUM(T15:T17)</f>
        <v>11725589.26</v>
      </c>
      <c r="U18" s="202"/>
      <c r="V18" s="203"/>
    </row>
    <row r="19" spans="1:22" s="65" customFormat="1" ht="28.15" customHeight="1" x14ac:dyDescent="0.2">
      <c r="A19" s="75" t="s">
        <v>68</v>
      </c>
      <c r="B19" s="76"/>
      <c r="C19" s="76"/>
      <c r="D19" s="76"/>
      <c r="E19" s="76"/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</row>
    <row r="20" spans="1:22" ht="18.399999999999999" customHeight="1" x14ac:dyDescent="0.2">
      <c r="A20" s="37"/>
      <c r="B20" s="38"/>
      <c r="C20" s="38"/>
      <c r="D20" s="38"/>
      <c r="E20" s="38"/>
      <c r="F20" s="38"/>
      <c r="G20" s="38"/>
      <c r="H20" s="219" t="s">
        <v>100</v>
      </c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1"/>
      <c r="U20" s="221"/>
      <c r="V20" s="222"/>
    </row>
    <row r="21" spans="1:22" ht="18.399999999999999" customHeight="1" x14ac:dyDescent="0.2">
      <c r="A21" s="223" t="s">
        <v>2</v>
      </c>
      <c r="B21" s="223"/>
      <c r="C21" s="223"/>
      <c r="D21" s="223"/>
      <c r="E21" s="223"/>
      <c r="F21" s="223"/>
      <c r="G21" s="223"/>
      <c r="H21" s="224">
        <f>K21-1</f>
        <v>2020</v>
      </c>
      <c r="I21" s="224"/>
      <c r="J21" s="224"/>
      <c r="K21" s="224">
        <f>N21-1</f>
        <v>2021</v>
      </c>
      <c r="L21" s="224"/>
      <c r="M21" s="224"/>
      <c r="N21" s="224">
        <f>Q21-1</f>
        <v>2022</v>
      </c>
      <c r="O21" s="224"/>
      <c r="P21" s="224"/>
      <c r="Q21" s="224">
        <f>T21-1</f>
        <v>2023</v>
      </c>
      <c r="R21" s="224"/>
      <c r="S21" s="224"/>
      <c r="T21" s="224">
        <f>R2</f>
        <v>2024</v>
      </c>
      <c r="U21" s="224"/>
      <c r="V21" s="224"/>
    </row>
    <row r="22" spans="1:22" ht="18.399999999999999" customHeight="1" x14ac:dyDescent="0.2">
      <c r="A22" s="207" t="s">
        <v>17</v>
      </c>
      <c r="B22" s="208"/>
      <c r="C22" s="208"/>
      <c r="D22" s="208"/>
      <c r="E22" s="208"/>
      <c r="F22" s="208"/>
      <c r="G22" s="209"/>
      <c r="H22" s="216">
        <v>790398.31</v>
      </c>
      <c r="I22" s="217">
        <v>373432.17</v>
      </c>
      <c r="J22" s="218">
        <v>697745.74</v>
      </c>
      <c r="K22" s="216">
        <v>885878.13</v>
      </c>
      <c r="L22" s="217">
        <v>373432.17</v>
      </c>
      <c r="M22" s="218">
        <v>697745.74</v>
      </c>
      <c r="N22" s="216">
        <v>1274235.9099999999</v>
      </c>
      <c r="O22" s="217">
        <v>373432.17</v>
      </c>
      <c r="P22" s="218">
        <v>697745.74</v>
      </c>
      <c r="Q22" s="216">
        <v>1407334.33</v>
      </c>
      <c r="R22" s="217">
        <v>373432.17</v>
      </c>
      <c r="S22" s="218">
        <v>697745.74</v>
      </c>
      <c r="T22" s="216">
        <v>1547031.26</v>
      </c>
      <c r="U22" s="217">
        <v>373432.17</v>
      </c>
      <c r="V22" s="218">
        <v>697745.74</v>
      </c>
    </row>
    <row r="23" spans="1:22" ht="18.399999999999999" customHeight="1" x14ac:dyDescent="0.2">
      <c r="A23" s="207" t="s">
        <v>15</v>
      </c>
      <c r="B23" s="208"/>
      <c r="C23" s="208"/>
      <c r="D23" s="208"/>
      <c r="E23" s="208"/>
      <c r="F23" s="208"/>
      <c r="G23" s="209"/>
      <c r="H23" s="213">
        <v>7097753.8700000001</v>
      </c>
      <c r="I23" s="214">
        <v>12728583.199999999</v>
      </c>
      <c r="J23" s="215">
        <v>13240574.68</v>
      </c>
      <c r="K23" s="213">
        <v>7037468.7400000002</v>
      </c>
      <c r="L23" s="214">
        <v>12728583.199999999</v>
      </c>
      <c r="M23" s="215">
        <v>13240574.68</v>
      </c>
      <c r="N23" s="213">
        <v>7607059.0800000001</v>
      </c>
      <c r="O23" s="214">
        <v>12728583.199999999</v>
      </c>
      <c r="P23" s="215">
        <v>13240574.68</v>
      </c>
      <c r="Q23" s="213">
        <v>8040327.7199999997</v>
      </c>
      <c r="R23" s="214">
        <v>12728583.199999999</v>
      </c>
      <c r="S23" s="215">
        <v>13240574.68</v>
      </c>
      <c r="T23" s="213">
        <v>8294060.9900000002</v>
      </c>
      <c r="U23" s="214">
        <v>12728583.199999999</v>
      </c>
      <c r="V23" s="215">
        <v>13240574.68</v>
      </c>
    </row>
    <row r="24" spans="1:22" ht="18.399999999999999" customHeight="1" x14ac:dyDescent="0.2">
      <c r="A24" s="207" t="s">
        <v>16</v>
      </c>
      <c r="B24" s="208"/>
      <c r="C24" s="208"/>
      <c r="D24" s="208"/>
      <c r="E24" s="208"/>
      <c r="F24" s="208"/>
      <c r="G24" s="209"/>
      <c r="H24" s="213">
        <v>50378</v>
      </c>
      <c r="I24" s="214">
        <v>548784.99</v>
      </c>
      <c r="J24" s="215">
        <v>408005.67</v>
      </c>
      <c r="K24" s="213">
        <v>51405</v>
      </c>
      <c r="L24" s="214">
        <v>548784.99</v>
      </c>
      <c r="M24" s="215">
        <v>408005.67</v>
      </c>
      <c r="N24" s="213">
        <v>51405</v>
      </c>
      <c r="O24" s="214">
        <v>548784.99</v>
      </c>
      <c r="P24" s="215">
        <v>408005.67</v>
      </c>
      <c r="Q24" s="213">
        <v>57338.32</v>
      </c>
      <c r="R24" s="214">
        <v>548784.99</v>
      </c>
      <c r="S24" s="215">
        <v>408005.67</v>
      </c>
      <c r="T24" s="213">
        <v>85534.5</v>
      </c>
      <c r="U24" s="214">
        <v>548784.99</v>
      </c>
      <c r="V24" s="215">
        <v>408005.67</v>
      </c>
    </row>
    <row r="25" spans="1:22" ht="18.399999999999999" customHeight="1" thickBot="1" x14ac:dyDescent="0.25">
      <c r="A25" s="192" t="s">
        <v>3</v>
      </c>
      <c r="B25" s="193"/>
      <c r="C25" s="193"/>
      <c r="D25" s="193"/>
      <c r="E25" s="193"/>
      <c r="F25" s="193"/>
      <c r="G25" s="194"/>
      <c r="H25" s="195">
        <v>48904.05</v>
      </c>
      <c r="I25" s="196">
        <v>0</v>
      </c>
      <c r="J25" s="197">
        <v>0</v>
      </c>
      <c r="K25" s="195">
        <v>0</v>
      </c>
      <c r="L25" s="196">
        <v>0</v>
      </c>
      <c r="M25" s="197">
        <v>0</v>
      </c>
      <c r="N25" s="195">
        <v>523247.68</v>
      </c>
      <c r="O25" s="196">
        <v>0</v>
      </c>
      <c r="P25" s="197">
        <v>0</v>
      </c>
      <c r="Q25" s="195">
        <v>0</v>
      </c>
      <c r="R25" s="196">
        <v>0</v>
      </c>
      <c r="S25" s="197">
        <v>0</v>
      </c>
      <c r="T25" s="195">
        <v>1089529.24</v>
      </c>
      <c r="U25" s="196">
        <v>0</v>
      </c>
      <c r="V25" s="197">
        <v>0</v>
      </c>
    </row>
    <row r="26" spans="1:22" ht="18.399999999999999" customHeight="1" thickBot="1" x14ac:dyDescent="0.25">
      <c r="A26" s="185" t="s">
        <v>69</v>
      </c>
      <c r="B26" s="186"/>
      <c r="C26" s="186"/>
      <c r="D26" s="186"/>
      <c r="E26" s="186"/>
      <c r="F26" s="186"/>
      <c r="G26" s="187"/>
      <c r="H26" s="204">
        <f>SUM(H22:H25)</f>
        <v>7987434.2299999995</v>
      </c>
      <c r="I26" s="205"/>
      <c r="J26" s="205"/>
      <c r="K26" s="204">
        <f>SUM(K22:K25)</f>
        <v>7974751.8700000001</v>
      </c>
      <c r="L26" s="205"/>
      <c r="M26" s="206"/>
      <c r="N26" s="205">
        <f>SUM(N22:N25)</f>
        <v>9455947.6699999999</v>
      </c>
      <c r="O26" s="205"/>
      <c r="P26" s="205"/>
      <c r="Q26" s="204">
        <f>SUM(Q22:Q25)</f>
        <v>9505000.370000001</v>
      </c>
      <c r="R26" s="205"/>
      <c r="S26" s="206"/>
      <c r="T26" s="204">
        <f>SUM(T22:T25)</f>
        <v>11016155.99</v>
      </c>
      <c r="U26" s="205"/>
      <c r="V26" s="206"/>
    </row>
    <row r="27" spans="1:22" ht="18.399999999999999" customHeight="1" x14ac:dyDescent="0.2">
      <c r="A27" s="207" t="s">
        <v>30</v>
      </c>
      <c r="B27" s="208"/>
      <c r="C27" s="208"/>
      <c r="D27" s="208"/>
      <c r="E27" s="208"/>
      <c r="F27" s="208"/>
      <c r="G27" s="209"/>
      <c r="H27" s="210">
        <v>241411.93</v>
      </c>
      <c r="I27" s="211">
        <v>6001218.2883333303</v>
      </c>
      <c r="J27" s="212">
        <v>5811470.0833333302</v>
      </c>
      <c r="K27" s="210">
        <v>556809.16</v>
      </c>
      <c r="L27" s="211">
        <v>6001218.2883333303</v>
      </c>
      <c r="M27" s="212">
        <v>5811470.0833333302</v>
      </c>
      <c r="N27" s="210">
        <v>608660.69999999995</v>
      </c>
      <c r="O27" s="211">
        <v>6001218.2883333303</v>
      </c>
      <c r="P27" s="212">
        <v>5811470.0833333302</v>
      </c>
      <c r="Q27" s="210">
        <v>700870.3</v>
      </c>
      <c r="R27" s="211">
        <v>6001218.2883333303</v>
      </c>
      <c r="S27" s="212">
        <v>5811470.0833333302</v>
      </c>
      <c r="T27" s="210">
        <v>1212769.6299999999</v>
      </c>
      <c r="U27" s="211">
        <v>6001218.2883333303</v>
      </c>
      <c r="V27" s="212">
        <v>5811470.0833333302</v>
      </c>
    </row>
    <row r="28" spans="1:22" ht="18.399999999999999" customHeight="1" thickBot="1" x14ac:dyDescent="0.25">
      <c r="A28" s="192" t="s">
        <v>3</v>
      </c>
      <c r="B28" s="193"/>
      <c r="C28" s="193"/>
      <c r="D28" s="193"/>
      <c r="E28" s="193"/>
      <c r="F28" s="193"/>
      <c r="G28" s="194"/>
      <c r="H28" s="195">
        <v>0</v>
      </c>
      <c r="I28" s="196">
        <v>0</v>
      </c>
      <c r="J28" s="197">
        <v>0</v>
      </c>
      <c r="K28" s="195">
        <v>0</v>
      </c>
      <c r="L28" s="196">
        <v>0</v>
      </c>
      <c r="M28" s="197">
        <v>0</v>
      </c>
      <c r="N28" s="195">
        <v>0</v>
      </c>
      <c r="O28" s="196">
        <v>0</v>
      </c>
      <c r="P28" s="197">
        <v>0</v>
      </c>
      <c r="Q28" s="195">
        <v>0</v>
      </c>
      <c r="R28" s="196">
        <v>0</v>
      </c>
      <c r="S28" s="197">
        <v>0</v>
      </c>
      <c r="T28" s="195">
        <v>0</v>
      </c>
      <c r="U28" s="196">
        <v>0</v>
      </c>
      <c r="V28" s="197">
        <v>0</v>
      </c>
    </row>
    <row r="29" spans="1:22" ht="18.399999999999999" customHeight="1" thickBot="1" x14ac:dyDescent="0.25">
      <c r="A29" s="198" t="s">
        <v>70</v>
      </c>
      <c r="B29" s="199"/>
      <c r="C29" s="199"/>
      <c r="D29" s="199"/>
      <c r="E29" s="199"/>
      <c r="F29" s="199"/>
      <c r="G29" s="200"/>
      <c r="H29" s="201">
        <f>SUM(H26:H28)</f>
        <v>8228846.1599999992</v>
      </c>
      <c r="I29" s="202"/>
      <c r="J29" s="202"/>
      <c r="K29" s="201">
        <f>SUM(K26:K28)</f>
        <v>8531561.0299999993</v>
      </c>
      <c r="L29" s="202"/>
      <c r="M29" s="203"/>
      <c r="N29" s="202">
        <f>SUM(N26:N28)</f>
        <v>10064608.369999999</v>
      </c>
      <c r="O29" s="202"/>
      <c r="P29" s="202"/>
      <c r="Q29" s="201">
        <f>SUM(Q26:Q28)</f>
        <v>10205870.670000002</v>
      </c>
      <c r="R29" s="202"/>
      <c r="S29" s="203"/>
      <c r="T29" s="201">
        <f>SUM(T26:T28)</f>
        <v>12228925.620000001</v>
      </c>
      <c r="U29" s="202"/>
      <c r="V29" s="203"/>
    </row>
    <row r="30" spans="1:22" ht="16.899999999999999" customHeight="1" x14ac:dyDescent="0.2">
      <c r="A30" s="39" t="s">
        <v>68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V31"/>
  <sheetViews>
    <sheetView zoomScaleNormal="100" workbookViewId="0">
      <selection sqref="A1:C2"/>
    </sheetView>
  </sheetViews>
  <sheetFormatPr baseColWidth="10" defaultRowHeight="12.75" x14ac:dyDescent="0.2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2" x14ac:dyDescent="0.2">
      <c r="A1" s="174" t="str">
        <f>Coordonnées!A1</f>
        <v>Synthèse du Budget</v>
      </c>
      <c r="B1" s="130"/>
      <c r="C1" s="130"/>
      <c r="D1" s="126" t="str">
        <f>Coordonnées!D1</f>
        <v>Administration communale de</v>
      </c>
      <c r="E1" s="126"/>
      <c r="F1" s="126"/>
      <c r="G1" s="126"/>
      <c r="H1" s="126"/>
      <c r="I1" s="126"/>
      <c r="J1" s="124" t="str">
        <f>Coordonnées!J1</f>
        <v>LA ROCHE EN ARDENNE</v>
      </c>
      <c r="K1" s="124"/>
      <c r="L1" s="124"/>
      <c r="M1" s="124"/>
      <c r="N1" s="124"/>
      <c r="O1" s="124"/>
      <c r="P1" s="150" t="str">
        <f>Coordonnées!P1</f>
        <v>Code INS</v>
      </c>
      <c r="Q1" s="151"/>
      <c r="R1" s="146">
        <f>Coordonnées!R1</f>
        <v>83031</v>
      </c>
      <c r="S1" s="147"/>
    </row>
    <row r="2" spans="1:22" x14ac:dyDescent="0.2">
      <c r="A2" s="131"/>
      <c r="B2" s="132"/>
      <c r="C2" s="132"/>
      <c r="D2" s="127"/>
      <c r="E2" s="127"/>
      <c r="F2" s="128"/>
      <c r="G2" s="128"/>
      <c r="H2" s="127"/>
      <c r="I2" s="127"/>
      <c r="J2" s="125"/>
      <c r="K2" s="125"/>
      <c r="L2" s="125"/>
      <c r="M2" s="125"/>
      <c r="N2" s="125"/>
      <c r="O2" s="125"/>
      <c r="P2" s="152" t="str">
        <f>Coordonnées!P2</f>
        <v>Exercice:</v>
      </c>
      <c r="Q2" s="153"/>
      <c r="R2" s="148">
        <f>Coordonnées!R2</f>
        <v>2024</v>
      </c>
      <c r="S2" s="149"/>
    </row>
    <row r="3" spans="1:22" x14ac:dyDescent="0.2">
      <c r="A3" s="73" t="str">
        <f>Coordonnées!A3</f>
        <v>Modèle officiel généré par l'application eComptes © SPW Intérieur et Action Sociale</v>
      </c>
      <c r="B3" s="15"/>
      <c r="C3" s="15"/>
      <c r="D3" s="15"/>
      <c r="E3" s="15"/>
      <c r="F3" s="27"/>
      <c r="G3" s="27"/>
      <c r="H3" s="15"/>
      <c r="I3" s="15"/>
      <c r="J3" s="26"/>
      <c r="K3" s="26"/>
      <c r="L3" s="26"/>
      <c r="M3" s="26"/>
      <c r="N3" s="15"/>
      <c r="O3" s="15"/>
      <c r="P3" s="121" t="str">
        <f>Coordonnées!P3</f>
        <v>Version:</v>
      </c>
      <c r="Q3" s="122"/>
      <c r="R3" s="154">
        <f>Coordonnées!R3</f>
        <v>1</v>
      </c>
      <c r="S3" s="155"/>
    </row>
    <row r="4" spans="1:22" ht="13.15" customHeight="1" x14ac:dyDescent="0.2">
      <c r="A4" s="34"/>
      <c r="B4" s="34"/>
      <c r="C4" s="34"/>
      <c r="D4" s="34"/>
      <c r="E4" s="34"/>
      <c r="F4" s="34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16.899999999999999" customHeight="1" x14ac:dyDescent="0.2">
      <c r="A5" s="2"/>
      <c r="B5" s="2"/>
      <c r="C5" s="2"/>
      <c r="D5" s="2"/>
      <c r="E5" s="2"/>
      <c r="L5" s="36"/>
      <c r="M5" s="36"/>
      <c r="N5" s="36"/>
      <c r="O5" s="36"/>
      <c r="P5" s="36"/>
      <c r="Q5" s="36"/>
      <c r="R5" s="17"/>
      <c r="S5" s="17"/>
    </row>
    <row r="6" spans="1:22" ht="18.399999999999999" customHeight="1" x14ac:dyDescent="0.2">
      <c r="A6" s="13"/>
      <c r="B6" s="2"/>
      <c r="C6" s="2"/>
      <c r="D6" s="2"/>
      <c r="E6" s="2"/>
      <c r="H6" s="227" t="s">
        <v>45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8"/>
      <c r="U6" s="228"/>
      <c r="V6" s="228"/>
    </row>
    <row r="7" spans="1:22" ht="18.399999999999999" customHeight="1" x14ac:dyDescent="0.2">
      <c r="A7" s="37"/>
      <c r="B7" s="38"/>
      <c r="C7" s="38"/>
      <c r="D7" s="38"/>
      <c r="E7" s="38"/>
      <c r="F7" s="38"/>
      <c r="G7" s="38"/>
      <c r="H7" s="229" t="str">
        <f>Coordonnées!$H$27</f>
        <v>Budget</v>
      </c>
      <c r="I7" s="229"/>
      <c r="J7" s="229"/>
      <c r="K7" s="229" t="str">
        <f>Coordonnées!$H$27</f>
        <v>Budget</v>
      </c>
      <c r="L7" s="229"/>
      <c r="M7" s="229"/>
      <c r="N7" s="229" t="str">
        <f>Coordonnées!$H$27</f>
        <v>Budget</v>
      </c>
      <c r="O7" s="229"/>
      <c r="P7" s="229"/>
      <c r="Q7" s="229" t="str">
        <f>Coordonnées!$H$27</f>
        <v>Budget</v>
      </c>
      <c r="R7" s="229"/>
      <c r="S7" s="229"/>
      <c r="T7" s="229" t="str">
        <f>Coordonnées!$H$27</f>
        <v>Budget</v>
      </c>
      <c r="U7" s="229"/>
      <c r="V7" s="229"/>
    </row>
    <row r="8" spans="1:22" ht="18.399999999999999" customHeight="1" x14ac:dyDescent="0.2">
      <c r="A8" s="37"/>
      <c r="B8" s="40"/>
      <c r="C8" s="38"/>
      <c r="D8" s="38"/>
      <c r="E8" s="38"/>
      <c r="F8" s="38"/>
      <c r="G8" s="38"/>
      <c r="H8" s="230" t="s">
        <v>101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2"/>
      <c r="U8" s="232"/>
      <c r="V8" s="233"/>
    </row>
    <row r="9" spans="1:22" ht="18.399999999999999" customHeight="1" x14ac:dyDescent="0.2">
      <c r="A9" s="223" t="s">
        <v>2</v>
      </c>
      <c r="B9" s="234"/>
      <c r="C9" s="223"/>
      <c r="D9" s="223"/>
      <c r="E9" s="223"/>
      <c r="F9" s="223"/>
      <c r="G9" s="223"/>
      <c r="H9" s="224">
        <f>K9-1</f>
        <v>2020</v>
      </c>
      <c r="I9" s="224"/>
      <c r="J9" s="224"/>
      <c r="K9" s="224">
        <f>N9-1</f>
        <v>2021</v>
      </c>
      <c r="L9" s="224"/>
      <c r="M9" s="224"/>
      <c r="N9" s="224">
        <f>Q9-1</f>
        <v>2022</v>
      </c>
      <c r="O9" s="224"/>
      <c r="P9" s="224"/>
      <c r="Q9" s="224">
        <f>T9-1</f>
        <v>2023</v>
      </c>
      <c r="R9" s="224"/>
      <c r="S9" s="224"/>
      <c r="T9" s="224">
        <f>R2</f>
        <v>2024</v>
      </c>
      <c r="U9" s="224"/>
      <c r="V9" s="224"/>
    </row>
    <row r="10" spans="1:22" ht="18.399999999999999" customHeight="1" x14ac:dyDescent="0.2">
      <c r="A10" s="225" t="s">
        <v>15</v>
      </c>
      <c r="B10" s="226"/>
      <c r="C10" s="226"/>
      <c r="D10" s="226"/>
      <c r="E10" s="226"/>
      <c r="F10" s="226"/>
      <c r="G10" s="226"/>
      <c r="H10" s="216">
        <v>75150.5</v>
      </c>
      <c r="I10" s="217">
        <v>5512664.2599999998</v>
      </c>
      <c r="J10" s="218">
        <v>5512664.2599999998</v>
      </c>
      <c r="K10" s="216">
        <v>23885.35</v>
      </c>
      <c r="L10" s="217">
        <v>5512664.2599999998</v>
      </c>
      <c r="M10" s="218">
        <v>5512664.2599999998</v>
      </c>
      <c r="N10" s="216">
        <v>6450</v>
      </c>
      <c r="O10" s="217">
        <v>5512664.2599999998</v>
      </c>
      <c r="P10" s="218">
        <v>5512664.2599999998</v>
      </c>
      <c r="Q10" s="216">
        <v>1500</v>
      </c>
      <c r="R10" s="217">
        <v>5512664.2599999998</v>
      </c>
      <c r="S10" s="218">
        <v>5512664.2599999998</v>
      </c>
      <c r="T10" s="216">
        <v>0</v>
      </c>
      <c r="U10" s="217">
        <v>5512664.2599999998</v>
      </c>
      <c r="V10" s="218">
        <v>5512664.2599999998</v>
      </c>
    </row>
    <row r="11" spans="1:22" ht="18.399999999999999" customHeight="1" x14ac:dyDescent="0.2">
      <c r="A11" s="207" t="s">
        <v>46</v>
      </c>
      <c r="B11" s="208"/>
      <c r="C11" s="208"/>
      <c r="D11" s="208"/>
      <c r="E11" s="208"/>
      <c r="F11" s="208"/>
      <c r="G11" s="208"/>
      <c r="H11" s="213">
        <v>1343747</v>
      </c>
      <c r="I11" s="214">
        <v>2726342.74</v>
      </c>
      <c r="J11" s="215">
        <v>2726342.74</v>
      </c>
      <c r="K11" s="213">
        <v>2089362</v>
      </c>
      <c r="L11" s="214">
        <v>2726342.74</v>
      </c>
      <c r="M11" s="215">
        <v>2726342.74</v>
      </c>
      <c r="N11" s="213">
        <v>5138720.79</v>
      </c>
      <c r="O11" s="214">
        <v>2726342.74</v>
      </c>
      <c r="P11" s="215">
        <v>2726342.74</v>
      </c>
      <c r="Q11" s="213">
        <v>8953092.8000000007</v>
      </c>
      <c r="R11" s="214">
        <v>2726342.74</v>
      </c>
      <c r="S11" s="215">
        <v>2726342.74</v>
      </c>
      <c r="T11" s="213">
        <v>9998339.2599999998</v>
      </c>
      <c r="U11" s="214">
        <v>2726342.74</v>
      </c>
      <c r="V11" s="215">
        <v>2726342.74</v>
      </c>
    </row>
    <row r="12" spans="1:22" ht="18.399999999999999" customHeight="1" x14ac:dyDescent="0.2">
      <c r="A12" s="207" t="s">
        <v>16</v>
      </c>
      <c r="B12" s="208"/>
      <c r="C12" s="208"/>
      <c r="D12" s="208"/>
      <c r="E12" s="208"/>
      <c r="F12" s="208"/>
      <c r="G12" s="208"/>
      <c r="H12" s="213">
        <v>251300</v>
      </c>
      <c r="I12" s="214">
        <v>4264832.04</v>
      </c>
      <c r="J12" s="215">
        <v>4264832.04</v>
      </c>
      <c r="K12" s="213">
        <v>51300</v>
      </c>
      <c r="L12" s="214">
        <v>4264832.04</v>
      </c>
      <c r="M12" s="215">
        <v>4264832.04</v>
      </c>
      <c r="N12" s="213">
        <v>65161.16</v>
      </c>
      <c r="O12" s="214">
        <v>4264832.04</v>
      </c>
      <c r="P12" s="215">
        <v>4264832.04</v>
      </c>
      <c r="Q12" s="213">
        <v>51300</v>
      </c>
      <c r="R12" s="214">
        <v>4264832.04</v>
      </c>
      <c r="S12" s="215">
        <v>4264832.04</v>
      </c>
      <c r="T12" s="213">
        <v>66300</v>
      </c>
      <c r="U12" s="214">
        <v>4264832.04</v>
      </c>
      <c r="V12" s="215">
        <v>4264832.04</v>
      </c>
    </row>
    <row r="13" spans="1:22" ht="18.399999999999999" customHeight="1" x14ac:dyDescent="0.2">
      <c r="A13" s="207" t="s">
        <v>3</v>
      </c>
      <c r="B13" s="208"/>
      <c r="C13" s="208"/>
      <c r="D13" s="208"/>
      <c r="E13" s="208"/>
      <c r="F13" s="208"/>
      <c r="G13" s="208"/>
      <c r="H13" s="213">
        <v>0</v>
      </c>
      <c r="I13" s="214">
        <v>41563.69</v>
      </c>
      <c r="J13" s="215">
        <v>41563.69</v>
      </c>
      <c r="K13" s="213">
        <v>0</v>
      </c>
      <c r="L13" s="214">
        <v>41563.69</v>
      </c>
      <c r="M13" s="215">
        <v>41563.69</v>
      </c>
      <c r="N13" s="213">
        <v>0</v>
      </c>
      <c r="O13" s="214">
        <v>41563.69</v>
      </c>
      <c r="P13" s="215">
        <v>41563.69</v>
      </c>
      <c r="Q13" s="213">
        <v>0</v>
      </c>
      <c r="R13" s="214">
        <v>41563.69</v>
      </c>
      <c r="S13" s="215">
        <v>41563.69</v>
      </c>
      <c r="T13" s="213">
        <v>0</v>
      </c>
      <c r="U13" s="214">
        <v>41563.69</v>
      </c>
      <c r="V13" s="215">
        <v>41563.69</v>
      </c>
    </row>
    <row r="14" spans="1:22" ht="18.399999999999999" customHeight="1" thickBot="1" x14ac:dyDescent="0.25">
      <c r="A14" s="192"/>
      <c r="B14" s="193"/>
      <c r="C14" s="193"/>
      <c r="D14" s="193"/>
      <c r="E14" s="193"/>
      <c r="F14" s="193"/>
      <c r="G14" s="193"/>
      <c r="H14" s="195">
        <v>0</v>
      </c>
      <c r="I14" s="196">
        <v>0</v>
      </c>
      <c r="J14" s="197">
        <v>0</v>
      </c>
      <c r="K14" s="195">
        <v>0</v>
      </c>
      <c r="L14" s="196">
        <v>0</v>
      </c>
      <c r="M14" s="197">
        <v>0</v>
      </c>
      <c r="N14" s="195">
        <v>0</v>
      </c>
      <c r="O14" s="196">
        <v>0</v>
      </c>
      <c r="P14" s="197">
        <v>0</v>
      </c>
      <c r="Q14" s="195">
        <v>0</v>
      </c>
      <c r="R14" s="196">
        <v>0</v>
      </c>
      <c r="S14" s="197">
        <v>0</v>
      </c>
      <c r="T14" s="195">
        <v>0</v>
      </c>
      <c r="U14" s="196">
        <v>0</v>
      </c>
      <c r="V14" s="197">
        <v>0</v>
      </c>
    </row>
    <row r="15" spans="1:22" ht="18.399999999999999" customHeight="1" thickBot="1" x14ac:dyDescent="0.25">
      <c r="A15" s="185" t="s">
        <v>69</v>
      </c>
      <c r="B15" s="186"/>
      <c r="C15" s="186"/>
      <c r="D15" s="186"/>
      <c r="E15" s="186"/>
      <c r="F15" s="186"/>
      <c r="G15" s="186"/>
      <c r="H15" s="204">
        <f>SUM(H10:H14)</f>
        <v>1670197.5</v>
      </c>
      <c r="I15" s="205"/>
      <c r="J15" s="206"/>
      <c r="K15" s="205">
        <f>SUM(K10:K14)</f>
        <v>2164547.35</v>
      </c>
      <c r="L15" s="205"/>
      <c r="M15" s="205"/>
      <c r="N15" s="204">
        <f>SUM(N10:N14)</f>
        <v>5210331.95</v>
      </c>
      <c r="O15" s="205"/>
      <c r="P15" s="206"/>
      <c r="Q15" s="205">
        <f>SUM(Q10:Q14)</f>
        <v>9005892.8000000007</v>
      </c>
      <c r="R15" s="205"/>
      <c r="S15" s="206"/>
      <c r="T15" s="205">
        <f>SUM(T10:T14)</f>
        <v>10064639.26</v>
      </c>
      <c r="U15" s="205"/>
      <c r="V15" s="206"/>
    </row>
    <row r="16" spans="1:22" ht="18.399999999999999" customHeight="1" x14ac:dyDescent="0.2">
      <c r="A16" s="207" t="s">
        <v>30</v>
      </c>
      <c r="B16" s="208"/>
      <c r="C16" s="208"/>
      <c r="D16" s="208"/>
      <c r="E16" s="208"/>
      <c r="F16" s="208"/>
      <c r="G16" s="208"/>
      <c r="H16" s="210">
        <v>1524900</v>
      </c>
      <c r="I16" s="211">
        <v>1521059.02</v>
      </c>
      <c r="J16" s="212">
        <v>2351270.66</v>
      </c>
      <c r="K16" s="210">
        <v>894704.97</v>
      </c>
      <c r="L16" s="211">
        <v>1659060.83</v>
      </c>
      <c r="M16" s="212">
        <v>1521059.02</v>
      </c>
      <c r="N16" s="210">
        <v>877275.93</v>
      </c>
      <c r="O16" s="211">
        <v>2230351.92</v>
      </c>
      <c r="P16" s="212">
        <v>1659060.83</v>
      </c>
      <c r="Q16" s="210">
        <v>155500.24</v>
      </c>
      <c r="R16" s="211">
        <v>2351270.66</v>
      </c>
      <c r="S16" s="212">
        <v>2230351.92</v>
      </c>
      <c r="T16" s="210">
        <v>777666.17</v>
      </c>
      <c r="U16" s="211">
        <v>2351270.66</v>
      </c>
      <c r="V16" s="212">
        <v>2230351.92</v>
      </c>
    </row>
    <row r="17" spans="1:22" ht="18.399999999999999" customHeight="1" thickBot="1" x14ac:dyDescent="0.25">
      <c r="A17" s="192" t="s">
        <v>3</v>
      </c>
      <c r="B17" s="193"/>
      <c r="C17" s="193"/>
      <c r="D17" s="193"/>
      <c r="E17" s="193"/>
      <c r="F17" s="193"/>
      <c r="G17" s="193"/>
      <c r="H17" s="195">
        <v>400000</v>
      </c>
      <c r="I17" s="196">
        <v>1192323.53</v>
      </c>
      <c r="J17" s="197">
        <v>824300.6</v>
      </c>
      <c r="K17" s="195">
        <v>600000</v>
      </c>
      <c r="L17" s="196">
        <v>4295659.8600000003</v>
      </c>
      <c r="M17" s="197">
        <v>1192323.53</v>
      </c>
      <c r="N17" s="195">
        <v>500000</v>
      </c>
      <c r="O17" s="196">
        <v>1045347.08</v>
      </c>
      <c r="P17" s="197">
        <v>4295659.8600000003</v>
      </c>
      <c r="Q17" s="195">
        <v>476555</v>
      </c>
      <c r="R17" s="196">
        <v>824300.6</v>
      </c>
      <c r="S17" s="197">
        <v>1045347.08</v>
      </c>
      <c r="T17" s="195">
        <v>482073.86</v>
      </c>
      <c r="U17" s="196">
        <v>824300.6</v>
      </c>
      <c r="V17" s="197">
        <v>1045347.08</v>
      </c>
    </row>
    <row r="18" spans="1:22" ht="18.399999999999999" customHeight="1" thickBot="1" x14ac:dyDescent="0.25">
      <c r="A18" s="198" t="s">
        <v>70</v>
      </c>
      <c r="B18" s="199"/>
      <c r="C18" s="199"/>
      <c r="D18" s="199"/>
      <c r="E18" s="199"/>
      <c r="F18" s="199"/>
      <c r="G18" s="199"/>
      <c r="H18" s="201">
        <f>SUM(H15:H17)</f>
        <v>3595097.5</v>
      </c>
      <c r="I18" s="202"/>
      <c r="J18" s="203"/>
      <c r="K18" s="202">
        <f>SUM(K15:K17)</f>
        <v>3659252.3200000003</v>
      </c>
      <c r="L18" s="202"/>
      <c r="M18" s="202"/>
      <c r="N18" s="201">
        <f>SUM(N15:N17)</f>
        <v>6587607.8799999999</v>
      </c>
      <c r="O18" s="202"/>
      <c r="P18" s="203"/>
      <c r="Q18" s="201">
        <f>SUM(Q15:Q17)</f>
        <v>9637948.040000001</v>
      </c>
      <c r="R18" s="202"/>
      <c r="S18" s="203"/>
      <c r="T18" s="201">
        <f>SUM(T15:T17)</f>
        <v>11324379.289999999</v>
      </c>
      <c r="U18" s="202"/>
      <c r="V18" s="203"/>
    </row>
    <row r="19" spans="1:22" s="65" customFormat="1" ht="28.15" customHeight="1" x14ac:dyDescent="0.2">
      <c r="A19" s="75" t="s">
        <v>68</v>
      </c>
      <c r="B19" s="76"/>
      <c r="C19" s="76"/>
      <c r="D19" s="76"/>
      <c r="E19" s="76"/>
      <c r="H19" s="77"/>
      <c r="I19" s="77"/>
      <c r="J19" s="77"/>
      <c r="K19" s="77"/>
      <c r="L19" s="78"/>
      <c r="M19" s="78"/>
      <c r="N19" s="78"/>
      <c r="O19" s="78"/>
      <c r="P19" s="78"/>
      <c r="Q19" s="78"/>
      <c r="R19" s="78"/>
      <c r="S19" s="78"/>
    </row>
    <row r="20" spans="1:22" ht="18.399999999999999" customHeight="1" x14ac:dyDescent="0.2">
      <c r="A20" s="37"/>
      <c r="B20" s="38"/>
      <c r="C20" s="38"/>
      <c r="D20" s="38"/>
      <c r="E20" s="38"/>
      <c r="F20" s="38"/>
      <c r="G20" s="38"/>
      <c r="H20" s="219" t="s">
        <v>102</v>
      </c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1"/>
      <c r="U20" s="221"/>
      <c r="V20" s="222"/>
    </row>
    <row r="21" spans="1:22" ht="18.399999999999999" customHeight="1" x14ac:dyDescent="0.2">
      <c r="A21" s="223" t="s">
        <v>2</v>
      </c>
      <c r="B21" s="223"/>
      <c r="C21" s="223"/>
      <c r="D21" s="223"/>
      <c r="E21" s="223"/>
      <c r="F21" s="223"/>
      <c r="G21" s="223"/>
      <c r="H21" s="224">
        <f>K21-1</f>
        <v>2020</v>
      </c>
      <c r="I21" s="224"/>
      <c r="J21" s="224"/>
      <c r="K21" s="224">
        <f>N21-1</f>
        <v>2021</v>
      </c>
      <c r="L21" s="224"/>
      <c r="M21" s="224"/>
      <c r="N21" s="224">
        <f>Q21-1</f>
        <v>2022</v>
      </c>
      <c r="O21" s="224"/>
      <c r="P21" s="224"/>
      <c r="Q21" s="224">
        <f>T21-1</f>
        <v>2023</v>
      </c>
      <c r="R21" s="224"/>
      <c r="S21" s="224"/>
      <c r="T21" s="224">
        <f>R2</f>
        <v>2024</v>
      </c>
      <c r="U21" s="224"/>
      <c r="V21" s="224"/>
    </row>
    <row r="22" spans="1:22" ht="18.399999999999999" customHeight="1" x14ac:dyDescent="0.2">
      <c r="A22" s="225" t="s">
        <v>15</v>
      </c>
      <c r="B22" s="226"/>
      <c r="C22" s="226"/>
      <c r="D22" s="226"/>
      <c r="E22" s="226"/>
      <c r="F22" s="226"/>
      <c r="G22" s="226"/>
      <c r="H22" s="216">
        <v>486397.6</v>
      </c>
      <c r="I22" s="217">
        <v>373432.17</v>
      </c>
      <c r="J22" s="218">
        <v>697745.74</v>
      </c>
      <c r="K22" s="216">
        <v>502092</v>
      </c>
      <c r="L22" s="217">
        <v>365967.42</v>
      </c>
      <c r="M22" s="218">
        <v>373432.17</v>
      </c>
      <c r="N22" s="216">
        <v>2241489.4700000002</v>
      </c>
      <c r="O22" s="217">
        <v>414709.37</v>
      </c>
      <c r="P22" s="218">
        <v>365967.42</v>
      </c>
      <c r="Q22" s="216">
        <v>4033462.93</v>
      </c>
      <c r="R22" s="217">
        <v>697745.74</v>
      </c>
      <c r="S22" s="218">
        <v>414709.37</v>
      </c>
      <c r="T22" s="216">
        <v>3979942.84</v>
      </c>
      <c r="U22" s="217">
        <v>557211.56000000006</v>
      </c>
      <c r="V22" s="218">
        <v>577850.16</v>
      </c>
    </row>
    <row r="23" spans="1:22" ht="18.399999999999999" customHeight="1" x14ac:dyDescent="0.2">
      <c r="A23" s="207" t="s">
        <v>46</v>
      </c>
      <c r="B23" s="208"/>
      <c r="C23" s="208"/>
      <c r="D23" s="208"/>
      <c r="E23" s="208"/>
      <c r="F23" s="208"/>
      <c r="G23" s="208"/>
      <c r="H23" s="213">
        <v>400000</v>
      </c>
      <c r="I23" s="214">
        <v>12728583.199999999</v>
      </c>
      <c r="J23" s="215">
        <v>13240574.68</v>
      </c>
      <c r="K23" s="213">
        <v>600000</v>
      </c>
      <c r="L23" s="214">
        <v>12120371.99</v>
      </c>
      <c r="M23" s="215">
        <v>12728583.199999999</v>
      </c>
      <c r="N23" s="213">
        <v>500000</v>
      </c>
      <c r="O23" s="214">
        <v>12941517.73</v>
      </c>
      <c r="P23" s="215">
        <v>12120371.99</v>
      </c>
      <c r="Q23" s="213">
        <v>476555</v>
      </c>
      <c r="R23" s="214">
        <v>13240574.68</v>
      </c>
      <c r="S23" s="215">
        <v>12941517.73</v>
      </c>
      <c r="T23" s="213">
        <v>482073.86</v>
      </c>
      <c r="U23" s="214">
        <v>13289626.9983333</v>
      </c>
      <c r="V23" s="215">
        <v>13396094.2633333</v>
      </c>
    </row>
    <row r="24" spans="1:22" ht="18.399999999999999" customHeight="1" x14ac:dyDescent="0.2">
      <c r="A24" s="207" t="s">
        <v>16</v>
      </c>
      <c r="B24" s="208"/>
      <c r="C24" s="208"/>
      <c r="D24" s="208"/>
      <c r="E24" s="208"/>
      <c r="F24" s="208"/>
      <c r="G24" s="208"/>
      <c r="H24" s="213">
        <v>387000</v>
      </c>
      <c r="I24" s="214">
        <v>548784.99</v>
      </c>
      <c r="J24" s="215">
        <v>408005.67</v>
      </c>
      <c r="K24" s="213">
        <v>816436.67</v>
      </c>
      <c r="L24" s="214">
        <v>536819.05000000005</v>
      </c>
      <c r="M24" s="215">
        <v>548784.99</v>
      </c>
      <c r="N24" s="213">
        <v>618597.16</v>
      </c>
      <c r="O24" s="214">
        <v>344975.81</v>
      </c>
      <c r="P24" s="215">
        <v>536819.05000000005</v>
      </c>
      <c r="Q24" s="213">
        <v>1965112.4</v>
      </c>
      <c r="R24" s="214">
        <v>408005.67</v>
      </c>
      <c r="S24" s="215">
        <v>344975.81</v>
      </c>
      <c r="T24" s="213">
        <v>3637428.02</v>
      </c>
      <c r="U24" s="214">
        <v>128208.38666666699</v>
      </c>
      <c r="V24" s="215">
        <v>26303.796666666702</v>
      </c>
    </row>
    <row r="25" spans="1:22" ht="18.399999999999999" customHeight="1" thickBot="1" x14ac:dyDescent="0.25">
      <c r="A25" s="207" t="s">
        <v>3</v>
      </c>
      <c r="B25" s="208"/>
      <c r="C25" s="208"/>
      <c r="D25" s="208"/>
      <c r="E25" s="208"/>
      <c r="F25" s="208"/>
      <c r="G25" s="208"/>
      <c r="H25" s="195">
        <v>0</v>
      </c>
      <c r="I25" s="196">
        <v>0</v>
      </c>
      <c r="J25" s="197">
        <v>0</v>
      </c>
      <c r="K25" s="195">
        <v>0</v>
      </c>
      <c r="L25" s="196">
        <v>0</v>
      </c>
      <c r="M25" s="197">
        <v>0</v>
      </c>
      <c r="N25" s="195">
        <v>0</v>
      </c>
      <c r="O25" s="196">
        <v>0</v>
      </c>
      <c r="P25" s="197">
        <v>0</v>
      </c>
      <c r="Q25" s="195">
        <v>0</v>
      </c>
      <c r="R25" s="196">
        <v>0</v>
      </c>
      <c r="S25" s="197">
        <v>0</v>
      </c>
      <c r="T25" s="195">
        <v>0</v>
      </c>
      <c r="U25" s="196">
        <v>0</v>
      </c>
      <c r="V25" s="197">
        <v>0</v>
      </c>
    </row>
    <row r="26" spans="1:22" ht="18.399999999999999" customHeight="1" thickBot="1" x14ac:dyDescent="0.25">
      <c r="A26" s="185" t="s">
        <v>69</v>
      </c>
      <c r="B26" s="186"/>
      <c r="C26" s="186"/>
      <c r="D26" s="186"/>
      <c r="E26" s="186"/>
      <c r="F26" s="186"/>
      <c r="G26" s="187"/>
      <c r="H26" s="204">
        <f>SUM(H22:H25)</f>
        <v>1273397.6000000001</v>
      </c>
      <c r="I26" s="205"/>
      <c r="J26" s="205"/>
      <c r="K26" s="204">
        <f>SUM(K22:K25)</f>
        <v>1918528.67</v>
      </c>
      <c r="L26" s="205"/>
      <c r="M26" s="206"/>
      <c r="N26" s="205">
        <f>SUM(N22:N25)</f>
        <v>3360086.6300000004</v>
      </c>
      <c r="O26" s="205"/>
      <c r="P26" s="205"/>
      <c r="Q26" s="204">
        <f>SUM(Q22:Q25)</f>
        <v>6475130.3300000001</v>
      </c>
      <c r="R26" s="205"/>
      <c r="S26" s="206"/>
      <c r="T26" s="204">
        <f>SUM(T22:T25)</f>
        <v>8099444.7200000007</v>
      </c>
      <c r="U26" s="205"/>
      <c r="V26" s="206"/>
    </row>
    <row r="27" spans="1:22" ht="18.399999999999999" customHeight="1" x14ac:dyDescent="0.2">
      <c r="A27" s="207" t="s">
        <v>30</v>
      </c>
      <c r="B27" s="208"/>
      <c r="C27" s="208"/>
      <c r="D27" s="208"/>
      <c r="E27" s="208"/>
      <c r="F27" s="208"/>
      <c r="G27" s="209"/>
      <c r="H27" s="210">
        <v>1120000</v>
      </c>
      <c r="I27" s="211"/>
      <c r="J27" s="212"/>
      <c r="K27" s="210">
        <v>659740.37</v>
      </c>
      <c r="L27" s="211">
        <v>10122961.629999999</v>
      </c>
      <c r="M27" s="212">
        <v>6628334.5600000005</v>
      </c>
      <c r="N27" s="210">
        <v>671852.17</v>
      </c>
      <c r="O27" s="211">
        <v>6248838.1500000004</v>
      </c>
      <c r="P27" s="212">
        <v>10122961.629999999</v>
      </c>
      <c r="Q27" s="210">
        <v>99328.37</v>
      </c>
      <c r="R27" s="211">
        <v>6834216</v>
      </c>
      <c r="S27" s="212">
        <v>6248838.1500000004</v>
      </c>
      <c r="T27" s="210">
        <v>100221</v>
      </c>
      <c r="U27" s="211">
        <v>6001218.2883333303</v>
      </c>
      <c r="V27" s="212">
        <v>5811470.0833333302</v>
      </c>
    </row>
    <row r="28" spans="1:22" ht="18.399999999999999" customHeight="1" thickBot="1" x14ac:dyDescent="0.25">
      <c r="A28" s="192" t="s">
        <v>3</v>
      </c>
      <c r="B28" s="193"/>
      <c r="C28" s="193"/>
      <c r="D28" s="193"/>
      <c r="E28" s="193"/>
      <c r="F28" s="193"/>
      <c r="G28" s="194"/>
      <c r="H28" s="195">
        <v>1201699.8999999999</v>
      </c>
      <c r="I28" s="196">
        <v>0</v>
      </c>
      <c r="J28" s="197">
        <v>0</v>
      </c>
      <c r="K28" s="195">
        <v>1080983.28</v>
      </c>
      <c r="L28" s="196">
        <v>0</v>
      </c>
      <c r="M28" s="197">
        <v>0</v>
      </c>
      <c r="N28" s="195">
        <v>2555669.08</v>
      </c>
      <c r="O28" s="196">
        <v>0</v>
      </c>
      <c r="P28" s="197">
        <v>0</v>
      </c>
      <c r="Q28" s="195">
        <v>3063489.34</v>
      </c>
      <c r="R28" s="196">
        <v>0</v>
      </c>
      <c r="S28" s="197">
        <v>0</v>
      </c>
      <c r="T28" s="195">
        <v>3124713.57</v>
      </c>
      <c r="U28" s="196">
        <v>0</v>
      </c>
      <c r="V28" s="197">
        <v>0</v>
      </c>
    </row>
    <row r="29" spans="1:22" ht="18.399999999999999" customHeight="1" thickBot="1" x14ac:dyDescent="0.25">
      <c r="A29" s="198" t="s">
        <v>70</v>
      </c>
      <c r="B29" s="199"/>
      <c r="C29" s="199"/>
      <c r="D29" s="199"/>
      <c r="E29" s="199"/>
      <c r="F29" s="199"/>
      <c r="G29" s="200"/>
      <c r="H29" s="201">
        <f>SUM(H26:H28)</f>
        <v>3595097.5</v>
      </c>
      <c r="I29" s="202"/>
      <c r="J29" s="202"/>
      <c r="K29" s="201">
        <f>SUM(K26:K28)</f>
        <v>3659252.3200000003</v>
      </c>
      <c r="L29" s="202"/>
      <c r="M29" s="203"/>
      <c r="N29" s="202">
        <f>SUM(N26:N28)</f>
        <v>6587607.8800000008</v>
      </c>
      <c r="O29" s="202"/>
      <c r="P29" s="202"/>
      <c r="Q29" s="201">
        <f>SUM(Q26:Q28)</f>
        <v>9637948.0399999991</v>
      </c>
      <c r="R29" s="202"/>
      <c r="S29" s="203"/>
      <c r="T29" s="201">
        <f>SUM(T26:T28)</f>
        <v>11324379.290000001</v>
      </c>
      <c r="U29" s="202"/>
      <c r="V29" s="203"/>
    </row>
    <row r="30" spans="1:22" ht="16.899999999999999" customHeight="1" x14ac:dyDescent="0.2">
      <c r="A30" s="37" t="s">
        <v>68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 x14ac:dyDescent="0.2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2024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49" t="s">
        <v>71</v>
      </c>
      <c r="F5" s="250"/>
      <c r="G5" s="250"/>
      <c r="H5" s="250"/>
      <c r="I5" s="250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2020</v>
      </c>
      <c r="F7" s="56">
        <f>G7-1</f>
        <v>2021</v>
      </c>
      <c r="G7" s="56">
        <f>H7-1</f>
        <v>2022</v>
      </c>
      <c r="H7" s="56">
        <f>I7-1</f>
        <v>2023</v>
      </c>
      <c r="I7" s="56">
        <f>J2</f>
        <v>2024</v>
      </c>
    </row>
    <row r="8" spans="1:10" ht="30" customHeight="1" x14ac:dyDescent="0.2">
      <c r="A8" s="235" t="s">
        <v>36</v>
      </c>
      <c r="B8" s="236"/>
      <c r="C8" s="236"/>
      <c r="D8" s="237"/>
      <c r="E8" s="106">
        <v>96827.14</v>
      </c>
      <c r="F8" s="106">
        <v>124494.52</v>
      </c>
      <c r="G8" s="106">
        <v>1193347.68</v>
      </c>
      <c r="H8" s="106">
        <v>105141</v>
      </c>
      <c r="I8" s="106">
        <v>1079413.1000000001</v>
      </c>
    </row>
    <row r="9" spans="1:10" ht="30" customHeight="1" x14ac:dyDescent="0.2">
      <c r="A9" s="238" t="s">
        <v>19</v>
      </c>
      <c r="B9" s="239"/>
      <c r="C9" s="239"/>
      <c r="D9" s="240"/>
      <c r="E9" s="106">
        <v>1885699.29</v>
      </c>
      <c r="F9" s="106">
        <v>1952061.81</v>
      </c>
      <c r="G9" s="106">
        <v>2160434.02</v>
      </c>
      <c r="H9" s="106">
        <v>2392402.91</v>
      </c>
      <c r="I9" s="106">
        <v>2551997.21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684092.04</v>
      </c>
      <c r="F10" s="106">
        <v>593858.23</v>
      </c>
      <c r="G10" s="106">
        <v>612509</v>
      </c>
      <c r="H10" s="106">
        <v>638061.97</v>
      </c>
      <c r="I10" s="106">
        <v>661247.18999999994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2156769.04</v>
      </c>
      <c r="F11" s="106">
        <v>2061848.56</v>
      </c>
      <c r="G11" s="106">
        <v>2293513.73</v>
      </c>
      <c r="H11" s="106">
        <v>2771440.81</v>
      </c>
      <c r="I11" s="106">
        <v>2767500.73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128405.86</v>
      </c>
      <c r="F12" s="106">
        <v>170166.94</v>
      </c>
      <c r="G12" s="106">
        <v>171483.9</v>
      </c>
      <c r="H12" s="106">
        <v>198556.93</v>
      </c>
      <c r="I12" s="106">
        <v>282653.65999999997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282739.32</v>
      </c>
      <c r="F13" s="106">
        <v>248082.82</v>
      </c>
      <c r="G13" s="106">
        <v>335734.38</v>
      </c>
      <c r="H13" s="106">
        <v>374231.9</v>
      </c>
      <c r="I13" s="106">
        <v>444360.12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297120.18</v>
      </c>
      <c r="F14" s="106">
        <v>331366.34999999998</v>
      </c>
      <c r="G14" s="106">
        <v>308244.33</v>
      </c>
      <c r="H14" s="106">
        <v>436916.61</v>
      </c>
      <c r="I14" s="106">
        <v>416664.6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669406.66</v>
      </c>
      <c r="F15" s="106">
        <v>668365.47</v>
      </c>
      <c r="G15" s="106">
        <v>789066.47</v>
      </c>
      <c r="H15" s="106">
        <v>794117.53</v>
      </c>
      <c r="I15" s="106">
        <v>1060512.79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200723.26</v>
      </c>
      <c r="F17" s="106">
        <v>193785.69</v>
      </c>
      <c r="G17" s="106">
        <v>153302.65</v>
      </c>
      <c r="H17" s="106">
        <v>214475.54</v>
      </c>
      <c r="I17" s="106">
        <v>216028.72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667211</v>
      </c>
      <c r="F18" s="106">
        <v>720046.76</v>
      </c>
      <c r="G18" s="106">
        <v>680480</v>
      </c>
      <c r="H18" s="106">
        <v>713903.1</v>
      </c>
      <c r="I18" s="106">
        <v>987752.97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825655.89</v>
      </c>
      <c r="F19" s="106">
        <v>801035.19</v>
      </c>
      <c r="G19" s="106">
        <v>807221.7</v>
      </c>
      <c r="H19" s="106">
        <v>787483.55</v>
      </c>
      <c r="I19" s="106">
        <v>866561.44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1370</v>
      </c>
      <c r="F20" s="106">
        <v>1400</v>
      </c>
      <c r="G20" s="106">
        <v>1400</v>
      </c>
      <c r="H20" s="106">
        <v>1550</v>
      </c>
      <c r="I20" s="106">
        <v>1650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9816.26</v>
      </c>
      <c r="F21" s="106">
        <v>9826.7800000000007</v>
      </c>
      <c r="G21" s="106">
        <v>8765.99</v>
      </c>
      <c r="H21" s="106">
        <v>10267.39</v>
      </c>
      <c r="I21" s="106">
        <v>10475.4</v>
      </c>
    </row>
  </sheetData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2024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1" t="s">
        <v>72</v>
      </c>
      <c r="F5" s="252"/>
      <c r="G5" s="252"/>
      <c r="H5" s="252"/>
      <c r="I5" s="252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2020</v>
      </c>
      <c r="F7" s="56">
        <f>G7-1</f>
        <v>2021</v>
      </c>
      <c r="G7" s="56">
        <f>H7-1</f>
        <v>2022</v>
      </c>
      <c r="H7" s="56">
        <f>I7-1</f>
        <v>2023</v>
      </c>
      <c r="I7" s="56">
        <f>J2</f>
        <v>2024</v>
      </c>
    </row>
    <row r="8" spans="1:10" ht="30" customHeight="1" x14ac:dyDescent="0.2">
      <c r="A8" s="235" t="s">
        <v>36</v>
      </c>
      <c r="B8" s="236"/>
      <c r="C8" s="236"/>
      <c r="D8" s="237"/>
      <c r="E8" s="106">
        <v>6655197.29</v>
      </c>
      <c r="F8" s="106">
        <v>6875636.2000000002</v>
      </c>
      <c r="G8" s="106">
        <v>7204693.0899999999</v>
      </c>
      <c r="H8" s="106">
        <v>8350811.8300000001</v>
      </c>
      <c r="I8" s="106">
        <v>9179974.9399999995</v>
      </c>
    </row>
    <row r="9" spans="1:10" ht="30" customHeight="1" x14ac:dyDescent="0.2">
      <c r="A9" s="238" t="s">
        <v>19</v>
      </c>
      <c r="B9" s="239"/>
      <c r="C9" s="239"/>
      <c r="D9" s="240"/>
      <c r="E9" s="106">
        <v>206624.99</v>
      </c>
      <c r="F9" s="106">
        <v>225107.71</v>
      </c>
      <c r="G9" s="106">
        <v>846420.94</v>
      </c>
      <c r="H9" s="106">
        <v>145341.96</v>
      </c>
      <c r="I9" s="106">
        <v>1002295.73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16888.22</v>
      </c>
      <c r="F10" s="106">
        <v>0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420227.13</v>
      </c>
      <c r="F11" s="106">
        <v>399428.17</v>
      </c>
      <c r="G11" s="106">
        <v>54370.52</v>
      </c>
      <c r="H11" s="106">
        <v>64100.88</v>
      </c>
      <c r="I11" s="106">
        <v>58910.95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129453.69</v>
      </c>
      <c r="F12" s="106">
        <v>129964.57</v>
      </c>
      <c r="G12" s="106">
        <v>130041.08</v>
      </c>
      <c r="H12" s="106">
        <v>137853.22</v>
      </c>
      <c r="I12" s="106">
        <v>142251.54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579101.67000000004</v>
      </c>
      <c r="F13" s="106">
        <v>668936.99</v>
      </c>
      <c r="G13" s="106">
        <v>1068226.83</v>
      </c>
      <c r="H13" s="106">
        <v>1180353.43</v>
      </c>
      <c r="I13" s="106">
        <v>1446919.22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128327.79</v>
      </c>
      <c r="F14" s="106">
        <v>146396.19</v>
      </c>
      <c r="G14" s="106">
        <v>138420.48000000001</v>
      </c>
      <c r="H14" s="106">
        <v>150697.21</v>
      </c>
      <c r="I14" s="106">
        <v>165455.24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82425.38</v>
      </c>
      <c r="F15" s="106">
        <v>72991.199999999997</v>
      </c>
      <c r="G15" s="106">
        <v>47001</v>
      </c>
      <c r="H15" s="106">
        <v>60741.48</v>
      </c>
      <c r="I15" s="106">
        <v>119648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0</v>
      </c>
      <c r="F17" s="106">
        <v>0</v>
      </c>
      <c r="G17" s="106">
        <v>0</v>
      </c>
      <c r="H17" s="106">
        <v>0</v>
      </c>
      <c r="I17" s="106">
        <v>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16670</v>
      </c>
      <c r="I18" s="106">
        <v>11175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10600</v>
      </c>
      <c r="F19" s="106">
        <v>13100</v>
      </c>
      <c r="G19" s="106">
        <v>458347.68</v>
      </c>
      <c r="H19" s="106">
        <v>24300.66</v>
      </c>
      <c r="I19" s="106">
        <v>30295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0</v>
      </c>
      <c r="F21" s="106">
        <v>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2024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3" t="s">
        <v>73</v>
      </c>
      <c r="F5" s="254"/>
      <c r="G5" s="254"/>
      <c r="H5" s="254"/>
      <c r="I5" s="254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2020</v>
      </c>
      <c r="F7" s="56">
        <f>G7-1</f>
        <v>2021</v>
      </c>
      <c r="G7" s="56">
        <f>H7-1</f>
        <v>2022</v>
      </c>
      <c r="H7" s="56">
        <f>I7-1</f>
        <v>2023</v>
      </c>
      <c r="I7" s="56">
        <f>J2</f>
        <v>2024</v>
      </c>
    </row>
    <row r="8" spans="1:10" ht="30" customHeight="1" x14ac:dyDescent="0.2">
      <c r="A8" s="235" t="s">
        <v>36</v>
      </c>
      <c r="B8" s="236"/>
      <c r="C8" s="236"/>
      <c r="D8" s="237"/>
      <c r="E8" s="106">
        <v>1920000</v>
      </c>
      <c r="F8" s="106">
        <v>1389137.97</v>
      </c>
      <c r="G8" s="106">
        <v>1261078.56</v>
      </c>
      <c r="H8" s="106">
        <v>575883.37</v>
      </c>
      <c r="I8" s="106">
        <v>1337978.68</v>
      </c>
    </row>
    <row r="9" spans="1:10" ht="30" customHeight="1" x14ac:dyDescent="0.2">
      <c r="A9" s="238" t="s">
        <v>19</v>
      </c>
      <c r="B9" s="239"/>
      <c r="C9" s="239"/>
      <c r="D9" s="240"/>
      <c r="E9" s="106">
        <v>452747</v>
      </c>
      <c r="F9" s="106">
        <v>141000</v>
      </c>
      <c r="G9" s="106">
        <v>1694747.68</v>
      </c>
      <c r="H9" s="106">
        <v>1816750</v>
      </c>
      <c r="I9" s="106">
        <v>2380516.5099999998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0</v>
      </c>
      <c r="F10" s="106">
        <v>0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677000</v>
      </c>
      <c r="F11" s="106">
        <v>1403662</v>
      </c>
      <c r="G11" s="106">
        <v>353796</v>
      </c>
      <c r="H11" s="106">
        <v>2825033.5</v>
      </c>
      <c r="I11" s="106">
        <v>2149158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0</v>
      </c>
      <c r="F12" s="106">
        <v>20000</v>
      </c>
      <c r="G12" s="106">
        <v>3000000</v>
      </c>
      <c r="H12" s="106">
        <v>4000000</v>
      </c>
      <c r="I12" s="106">
        <v>4771000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0</v>
      </c>
      <c r="F13" s="106">
        <v>0</v>
      </c>
      <c r="G13" s="106">
        <v>0</v>
      </c>
      <c r="H13" s="106">
        <v>0</v>
      </c>
      <c r="I13" s="106">
        <v>0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222500</v>
      </c>
      <c r="F14" s="106">
        <v>512700</v>
      </c>
      <c r="G14" s="106">
        <v>25177.11</v>
      </c>
      <c r="H14" s="106">
        <v>104309.3</v>
      </c>
      <c r="I14" s="106">
        <v>49309.3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226500</v>
      </c>
      <c r="F15" s="106">
        <v>10000</v>
      </c>
      <c r="G15" s="106">
        <v>13861.16</v>
      </c>
      <c r="H15" s="106">
        <v>103000</v>
      </c>
      <c r="I15" s="106">
        <v>0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15150.5</v>
      </c>
      <c r="F17" s="106">
        <v>18885.349999999999</v>
      </c>
      <c r="G17" s="106">
        <v>61450</v>
      </c>
      <c r="H17" s="106">
        <v>101500</v>
      </c>
      <c r="I17" s="106">
        <v>100000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0</v>
      </c>
      <c r="I18" s="106">
        <v>466000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66300</v>
      </c>
      <c r="F19" s="106">
        <v>58300</v>
      </c>
      <c r="G19" s="106">
        <v>61300</v>
      </c>
      <c r="H19" s="106">
        <v>55300</v>
      </c>
      <c r="I19" s="106">
        <v>67300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10000</v>
      </c>
      <c r="F21" s="106">
        <v>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J21"/>
  <sheetViews>
    <sheetView zoomScaleNormal="100" workbookViewId="0">
      <selection sqref="A1:C2"/>
    </sheetView>
  </sheetViews>
  <sheetFormatPr baseColWidth="10" defaultRowHeight="12.75" x14ac:dyDescent="0.2"/>
  <cols>
    <col min="1" max="1" width="16.5703125" customWidth="1"/>
    <col min="2" max="4" width="5.28515625" customWidth="1"/>
    <col min="5" max="9" width="19.28515625" customWidth="1"/>
  </cols>
  <sheetData>
    <row r="1" spans="1:10" ht="13.15" customHeight="1" x14ac:dyDescent="0.2">
      <c r="A1" s="174" t="str">
        <f>Coordonnées!A1</f>
        <v>Synthèse du Budget</v>
      </c>
      <c r="B1" s="130"/>
      <c r="C1" s="130"/>
      <c r="D1" s="52"/>
      <c r="E1" s="126" t="s">
        <v>0</v>
      </c>
      <c r="F1" s="126"/>
      <c r="G1" s="130" t="str">
        <f>Coordonnées!J1</f>
        <v>LA ROCHE EN ARDENNE</v>
      </c>
      <c r="H1" s="130"/>
      <c r="I1" s="54" t="s">
        <v>40</v>
      </c>
      <c r="J1" s="67">
        <f>Coordonnées!R1</f>
        <v>83031</v>
      </c>
    </row>
    <row r="2" spans="1:10" ht="16.149999999999999" customHeight="1" x14ac:dyDescent="0.2">
      <c r="A2" s="131"/>
      <c r="B2" s="132"/>
      <c r="C2" s="132"/>
      <c r="D2" s="53"/>
      <c r="E2" s="127"/>
      <c r="F2" s="127"/>
      <c r="G2" s="132"/>
      <c r="H2" s="132"/>
      <c r="I2" s="55" t="s">
        <v>1</v>
      </c>
      <c r="J2" s="68">
        <f>Coordonnées!R2</f>
        <v>2024</v>
      </c>
    </row>
    <row r="3" spans="1:10" s="65" customFormat="1" ht="27" customHeight="1" x14ac:dyDescent="0.2">
      <c r="A3" s="74" t="str">
        <f>Coordonnées!A3</f>
        <v>Modèle officiel généré par l'application eComptes © SPW Intérieur et Action Sociale</v>
      </c>
      <c r="B3" s="62"/>
      <c r="C3" s="62"/>
      <c r="D3" s="62"/>
      <c r="E3" s="62"/>
      <c r="F3" s="63"/>
      <c r="G3" s="63"/>
      <c r="H3" s="64"/>
      <c r="I3" s="64" t="s">
        <v>41</v>
      </c>
      <c r="J3" s="66">
        <f>Coordonnées!R3</f>
        <v>1</v>
      </c>
    </row>
    <row r="4" spans="1:10" ht="16.149999999999999" customHeight="1" x14ac:dyDescent="0.2">
      <c r="A4" s="16"/>
      <c r="B4" s="15"/>
      <c r="C4" s="15"/>
      <c r="D4" s="15"/>
      <c r="E4" s="241" t="s">
        <v>47</v>
      </c>
      <c r="F4" s="242"/>
      <c r="G4" s="242"/>
      <c r="H4" s="242"/>
      <c r="I4" s="242"/>
    </row>
    <row r="5" spans="1:10" ht="17.649999999999999" customHeight="1" x14ac:dyDescent="0.2">
      <c r="A5" s="14"/>
      <c r="E5" s="255" t="s">
        <v>74</v>
      </c>
      <c r="F5" s="256"/>
      <c r="G5" s="256"/>
      <c r="H5" s="256"/>
      <c r="I5" s="256"/>
    </row>
    <row r="6" spans="1:10" ht="17.649999999999999" customHeight="1" x14ac:dyDescent="0.2">
      <c r="A6" s="14"/>
      <c r="E6" s="60" t="str">
        <f>Coordonnées!$H$27</f>
        <v>Budget</v>
      </c>
      <c r="F6" s="60" t="str">
        <f>Coordonnées!$H$27</f>
        <v>Budget</v>
      </c>
      <c r="G6" s="60" t="str">
        <f>Coordonnées!$H$27</f>
        <v>Budget</v>
      </c>
      <c r="H6" s="60" t="str">
        <f>Coordonnées!$H$27</f>
        <v>Budget</v>
      </c>
      <c r="I6" s="60" t="str">
        <f>Coordonnées!$H$27</f>
        <v>Budget</v>
      </c>
    </row>
    <row r="7" spans="1:10" ht="17.649999999999999" customHeight="1" x14ac:dyDescent="0.2">
      <c r="A7" s="14"/>
      <c r="E7" s="56">
        <f>F7-1</f>
        <v>2020</v>
      </c>
      <c r="F7" s="56">
        <f>G7-1</f>
        <v>2021</v>
      </c>
      <c r="G7" s="56">
        <f>H7-1</f>
        <v>2022</v>
      </c>
      <c r="H7" s="56">
        <f>I7-1</f>
        <v>2023</v>
      </c>
      <c r="I7" s="56">
        <f>J2</f>
        <v>2024</v>
      </c>
    </row>
    <row r="8" spans="1:10" ht="30" customHeight="1" x14ac:dyDescent="0.2">
      <c r="A8" s="235" t="s">
        <v>36</v>
      </c>
      <c r="B8" s="236"/>
      <c r="C8" s="236"/>
      <c r="D8" s="237"/>
      <c r="E8" s="106">
        <v>1201699.8999999999</v>
      </c>
      <c r="F8" s="106">
        <v>1080983.28</v>
      </c>
      <c r="G8" s="106">
        <v>2555669.08</v>
      </c>
      <c r="H8" s="106">
        <v>3063489.34</v>
      </c>
      <c r="I8" s="106">
        <v>3124713.57</v>
      </c>
    </row>
    <row r="9" spans="1:10" ht="30" customHeight="1" x14ac:dyDescent="0.2">
      <c r="A9" s="238" t="s">
        <v>19</v>
      </c>
      <c r="B9" s="239"/>
      <c r="C9" s="239"/>
      <c r="D9" s="240"/>
      <c r="E9" s="106">
        <v>639397.6</v>
      </c>
      <c r="F9" s="106">
        <v>600000</v>
      </c>
      <c r="G9" s="106">
        <v>500000</v>
      </c>
      <c r="H9" s="106">
        <v>1163555</v>
      </c>
      <c r="I9" s="106">
        <v>1221673.8600000001</v>
      </c>
    </row>
    <row r="10" spans="1:10" ht="30" customHeight="1" x14ac:dyDescent="0.2">
      <c r="A10" s="238" t="s">
        <v>20</v>
      </c>
      <c r="B10" s="239"/>
      <c r="C10" s="239"/>
      <c r="D10" s="240"/>
      <c r="E10" s="106">
        <v>0</v>
      </c>
      <c r="F10" s="106">
        <v>0</v>
      </c>
      <c r="G10" s="106">
        <v>0</v>
      </c>
      <c r="H10" s="106">
        <v>0</v>
      </c>
      <c r="I10" s="106">
        <v>0</v>
      </c>
    </row>
    <row r="11" spans="1:10" ht="30" customHeight="1" x14ac:dyDescent="0.2">
      <c r="A11" s="238" t="s">
        <v>21</v>
      </c>
      <c r="B11" s="239"/>
      <c r="C11" s="239"/>
      <c r="D11" s="240"/>
      <c r="E11" s="106">
        <v>224000</v>
      </c>
      <c r="F11" s="106">
        <v>818528.67</v>
      </c>
      <c r="G11" s="106">
        <v>89996</v>
      </c>
      <c r="H11" s="106">
        <v>1257972.3999999999</v>
      </c>
      <c r="I11" s="106">
        <v>1287328.6499999999</v>
      </c>
    </row>
    <row r="12" spans="1:10" ht="30" customHeight="1" x14ac:dyDescent="0.2">
      <c r="A12" s="238" t="s">
        <v>29</v>
      </c>
      <c r="B12" s="239"/>
      <c r="C12" s="239"/>
      <c r="D12" s="240"/>
      <c r="E12" s="106">
        <v>0</v>
      </c>
      <c r="F12" s="106">
        <v>0</v>
      </c>
      <c r="G12" s="106">
        <v>2750000</v>
      </c>
      <c r="H12" s="106">
        <v>4000000</v>
      </c>
      <c r="I12" s="106">
        <v>4971746</v>
      </c>
    </row>
    <row r="13" spans="1:10" ht="30" customHeight="1" x14ac:dyDescent="0.2">
      <c r="A13" s="238" t="s">
        <v>22</v>
      </c>
      <c r="B13" s="239"/>
      <c r="C13" s="239"/>
      <c r="D13" s="240"/>
      <c r="E13" s="106">
        <v>0</v>
      </c>
      <c r="F13" s="106">
        <v>0</v>
      </c>
      <c r="G13" s="106">
        <v>0</v>
      </c>
      <c r="H13" s="106">
        <v>0</v>
      </c>
      <c r="I13" s="106">
        <v>0</v>
      </c>
    </row>
    <row r="14" spans="1:10" ht="30" customHeight="1" x14ac:dyDescent="0.2">
      <c r="A14" s="238" t="s">
        <v>23</v>
      </c>
      <c r="B14" s="239"/>
      <c r="C14" s="239"/>
      <c r="D14" s="240"/>
      <c r="E14" s="106">
        <v>210000</v>
      </c>
      <c r="F14" s="106">
        <v>500000</v>
      </c>
      <c r="G14" s="106">
        <v>6229.47</v>
      </c>
      <c r="H14" s="106">
        <v>18602.93</v>
      </c>
      <c r="I14" s="106">
        <v>102696.21</v>
      </c>
    </row>
    <row r="15" spans="1:10" ht="30" customHeight="1" x14ac:dyDescent="0.2">
      <c r="A15" s="238" t="s">
        <v>24</v>
      </c>
      <c r="B15" s="239"/>
      <c r="C15" s="239"/>
      <c r="D15" s="240"/>
      <c r="E15" s="106">
        <v>200000</v>
      </c>
      <c r="F15" s="106">
        <v>0</v>
      </c>
      <c r="G15" s="106">
        <v>13861.16</v>
      </c>
      <c r="H15" s="106">
        <v>0</v>
      </c>
      <c r="I15" s="106">
        <v>0</v>
      </c>
    </row>
    <row r="16" spans="1:10" ht="30" customHeight="1" x14ac:dyDescent="0.2">
      <c r="A16" s="243" t="s">
        <v>33</v>
      </c>
      <c r="B16" s="244"/>
      <c r="C16" s="244"/>
      <c r="D16" s="245"/>
      <c r="E16" s="106">
        <v>0</v>
      </c>
      <c r="F16" s="106">
        <v>0</v>
      </c>
      <c r="G16" s="106">
        <v>0</v>
      </c>
      <c r="H16" s="106">
        <v>0</v>
      </c>
      <c r="I16" s="106">
        <v>0</v>
      </c>
    </row>
    <row r="17" spans="1:9" ht="30" customHeight="1" x14ac:dyDescent="0.2">
      <c r="A17" s="238" t="s">
        <v>32</v>
      </c>
      <c r="B17" s="239"/>
      <c r="C17" s="239"/>
      <c r="D17" s="240"/>
      <c r="E17" s="106">
        <v>0</v>
      </c>
      <c r="F17" s="106">
        <v>0</v>
      </c>
      <c r="G17" s="106">
        <v>0</v>
      </c>
      <c r="H17" s="106">
        <v>35000</v>
      </c>
      <c r="I17" s="106">
        <v>50000</v>
      </c>
    </row>
    <row r="18" spans="1:9" ht="30" customHeight="1" x14ac:dyDescent="0.2">
      <c r="A18" s="238" t="s">
        <v>25</v>
      </c>
      <c r="B18" s="239"/>
      <c r="C18" s="239"/>
      <c r="D18" s="240"/>
      <c r="E18" s="106">
        <v>0</v>
      </c>
      <c r="F18" s="106">
        <v>0</v>
      </c>
      <c r="G18" s="106">
        <v>0</v>
      </c>
      <c r="H18" s="106">
        <v>0</v>
      </c>
      <c r="I18" s="106">
        <v>466000</v>
      </c>
    </row>
    <row r="19" spans="1:9" ht="30" customHeight="1" x14ac:dyDescent="0.2">
      <c r="A19" s="243" t="s">
        <v>26</v>
      </c>
      <c r="B19" s="244"/>
      <c r="C19" s="244"/>
      <c r="D19" s="245"/>
      <c r="E19" s="106">
        <v>0</v>
      </c>
      <c r="F19" s="106">
        <v>0</v>
      </c>
      <c r="G19" s="106">
        <v>0</v>
      </c>
      <c r="H19" s="106">
        <v>0</v>
      </c>
      <c r="I19" s="106">
        <v>0</v>
      </c>
    </row>
    <row r="20" spans="1:9" ht="30" customHeight="1" x14ac:dyDescent="0.2">
      <c r="A20" s="238" t="s">
        <v>27</v>
      </c>
      <c r="B20" s="239"/>
      <c r="C20" s="239"/>
      <c r="D20" s="240"/>
      <c r="E20" s="106">
        <v>0</v>
      </c>
      <c r="F20" s="106">
        <v>0</v>
      </c>
      <c r="G20" s="106">
        <v>0</v>
      </c>
      <c r="H20" s="106">
        <v>0</v>
      </c>
      <c r="I20" s="106">
        <v>0</v>
      </c>
    </row>
    <row r="21" spans="1:9" ht="30" customHeight="1" x14ac:dyDescent="0.2">
      <c r="A21" s="246" t="s">
        <v>28</v>
      </c>
      <c r="B21" s="247"/>
      <c r="C21" s="247"/>
      <c r="D21" s="248"/>
      <c r="E21" s="106">
        <v>0</v>
      </c>
      <c r="F21" s="106">
        <v>0</v>
      </c>
      <c r="G21" s="106">
        <v>0</v>
      </c>
      <c r="H21" s="106">
        <v>0</v>
      </c>
      <c r="I21" s="106">
        <v>0</v>
      </c>
    </row>
  </sheetData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Nadine Lambert</cp:lastModifiedBy>
  <cp:lastPrinted>2019-04-29T14:14:47Z</cp:lastPrinted>
  <dcterms:created xsi:type="dcterms:W3CDTF">2006-02-10T09:03:57Z</dcterms:created>
  <dcterms:modified xsi:type="dcterms:W3CDTF">2024-03-26T09:08:20Z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